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Τακτικές Συνεδρίάσεις\ΕΙΣΗΓΗΣΕΙΣ\"/>
    </mc:Choice>
  </mc:AlternateContent>
  <bookViews>
    <workbookView xWindow="0" yWindow="0" windowWidth="28800" windowHeight="11730" tabRatio="790"/>
  </bookViews>
  <sheets>
    <sheet name="2023-ΠΡΟΥΠΟΛΟΓΙΣΜΟΣ_ΑΝΑ (ΚΑΕ)" sheetId="7" r:id="rId1"/>
    <sheet name="2023 ΠΡΟΥΠΟΛΟΓΙΣΜΟΣ" sheetId="3" r:id="rId2"/>
    <sheet name="2023-ΠΡΟΫΠ ΑΝΑ ΒΟΜ" sheetId="10" r:id="rId3"/>
    <sheet name="Επιμερισμός" sheetId="5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_x1" hidden="1">{"partial screen",#N/A,FALSE,"State_Gov't"}</definedName>
    <definedName name="_____x2" hidden="1">{"partial screen",#N/A,FALSE,"State_Gov't"}</definedName>
    <definedName name="___x1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hidden="1">'[2]2'!#REF!</definedName>
    <definedName name="__123Graph_AChart2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hidden="1">[5]AQ!#REF!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hidden="1">'[6]MonSurv-BC'!#REF!</definedName>
    <definedName name="__123Graph_ASEASON_MONEY" hidden="1">'[6]MonSurv-BC'!#REF!</definedName>
    <definedName name="__123Graph_ASEASON_SIGHT" hidden="1">'[6]MonSurv-BC'!#REF!</definedName>
    <definedName name="__123Graph_ASEASON_TIME" hidden="1">'[6]MonSurv-BC'!#REF!</definedName>
    <definedName name="__123Graph_AUSRATE" hidden="1">'[4]ex rate'!$K$36:$AN$36</definedName>
    <definedName name="__123Graph_B" hidden="1">[7]PlanTres!#REF!</definedName>
    <definedName name="__123Graph_BChart1" hidden="1">'[2]2'!#REF!</definedName>
    <definedName name="__123Graph_BChart2" hidden="1">'[2]2'!#REF!</definedName>
    <definedName name="__123Graph_BChart3" hidden="1">'[2]2'!#REF!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hidden="1">'[6]MonSurv-BC'!#REF!</definedName>
    <definedName name="__123Graph_BSEASON_MONEY" hidden="1">'[6]MonSurv-BC'!#REF!</definedName>
    <definedName name="__123Graph_BSEASON_TIME" hidden="1">'[6]MonSurv-BC'!#REF!</definedName>
    <definedName name="__123Graph_BUSRATE" hidden="1">'[4]ex rate'!$K$30:$AN$30</definedName>
    <definedName name="__123Graph_C" hidden="1">[7]PlanTres!#REF!</definedName>
    <definedName name="__123Graph_CChart1" hidden="1">'[2]2'!#REF!</definedName>
    <definedName name="__123Graph_CChart2" hidden="1">'[2]2'!#REF!</definedName>
    <definedName name="__123Graph_CChart3" hidden="1">'[2]2'!#REF!</definedName>
    <definedName name="__123Graph_CCURRENT" hidden="1">'[8]Dep fonct'!#REF!</definedName>
    <definedName name="__123Graph_CMONEY" hidden="1">'[6]MonSurv-BC'!#REF!</definedName>
    <definedName name="__123Graph_CSEASON_CASH" hidden="1">'[6]MonSurv-BC'!#REF!</definedName>
    <definedName name="__123Graph_CSEASON_MONEY" hidden="1">'[6]MonSurv-BC'!#REF!</definedName>
    <definedName name="__123Graph_CSEASON_SIGHT" hidden="1">'[6]MonSurv-BC'!#REF!</definedName>
    <definedName name="__123Graph_CSEASON_TIME" hidden="1">'[6]MonSurv-BC'!#REF!</definedName>
    <definedName name="__123Graph_D" hidden="1">[7]PlanTres!#REF!</definedName>
    <definedName name="__123Graph_DChart1" hidden="1">'[2]2'!#REF!</definedName>
    <definedName name="__123Graph_DChart2" hidden="1">'[2]2'!#REF!</definedName>
    <definedName name="__123Graph_DChart3" hidden="1">'[2]2'!#REF!</definedName>
    <definedName name="__123Graph_DCURRENT" hidden="1">'[8]Dep fonct'!#REF!</definedName>
    <definedName name="__123Graph_DSEASON_MONEY" hidden="1">'[6]MonSurv-BC'!#REF!</definedName>
    <definedName name="__123Graph_DSEASON_SIGHT" hidden="1">'[6]MonSurv-BC'!#REF!</definedName>
    <definedName name="__123Graph_DSEASON_TIME" hidden="1">'[6]MonSurv-BC'!#REF!</definedName>
    <definedName name="__123Graph_E" hidden="1">[7]PlanTres!#REF!</definedName>
    <definedName name="__123Graph_EChart1" hidden="1">'[2]2'!#REF!</definedName>
    <definedName name="__123Graph_EChart2" hidden="1">'[2]2'!#REF!</definedName>
    <definedName name="__123Graph_EChart3" hidden="1">'[2]2'!#REF!</definedName>
    <definedName name="__123Graph_ECURRENT" hidden="1">'[8]Dep fonct'!#REF!</definedName>
    <definedName name="__123Graph_ESEASON_CASH" hidden="1">'[6]MonSurv-BC'!#REF!</definedName>
    <definedName name="__123Graph_ESEASON_MONEY" hidden="1">'[6]MonSurv-BC'!#REF!</definedName>
    <definedName name="__123Graph_ESEASON_TIME" hidden="1">'[6]MonSurv-BC'!#REF!</definedName>
    <definedName name="__123Graph_F" hidden="1">[7]PlanTres!#REF!</definedName>
    <definedName name="__123Graph_FChart1" hidden="1">'[2]2'!#REF!</definedName>
    <definedName name="__123Graph_FChart2" hidden="1">'[2]2'!#REF!</definedName>
    <definedName name="__123Graph_FChart3" hidden="1">'[2]2'!#REF!</definedName>
    <definedName name="__123Graph_FCurrent" hidden="1">'[2]2'!#REF!</definedName>
    <definedName name="__123Graph_X" hidden="1">[9]E!#REF!</definedName>
    <definedName name="__123Graph_XChart1" hidden="1">'[10]Summary BOP'!#REF!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hidden="1">[11]Data!#REF!</definedName>
    <definedName name="_123graph_b" hidden="1">[12]A!#REF!</definedName>
    <definedName name="_12no" hidden="1">'[8]Dep fonct'!#REF!</definedName>
    <definedName name="_13__123Graph_AMIMPMA_1" hidden="1">#REF!</definedName>
    <definedName name="_14__123Graph_ANDA_OIN" hidden="1">#REF!</definedName>
    <definedName name="_19__123Graph_ANDA_2" hidden="1">[13]A!#REF!</definedName>
    <definedName name="_2___123Graph_AChart_2A" hidden="1">[3]CPIINDEX!$K$203:$K$304</definedName>
    <definedName name="_24__123Graph_ANDA_NIR" hidden="1">[13]A!#REF!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hidden="1">[15]seignior!#REF!</definedName>
    <definedName name="_32__123Graph_BNDA_OIN" hidden="1">#REF!</definedName>
    <definedName name="_33__123Graph_BR_BMONEY" hidden="1">#REF!</definedName>
    <definedName name="_34__123Graph_BREALEX_WAGE" hidden="1">[14]PRIVATE_OLD!$F$13:$F$49</definedName>
    <definedName name="_39__123Graph_BSEIGNOR" hidden="1">[15]seignior!#REF!</definedName>
    <definedName name="_4___123Graph_AChart_4A" hidden="1">[3]CPIINDEX!$O$239:$O$298</definedName>
    <definedName name="_40__123Graph_CMIMPMA_0" hidden="1">#REF!</definedName>
    <definedName name="_45__123Graph_DGROWTH_CPI" hidden="1">[11]Data!#REF!</definedName>
    <definedName name="_46__123Graph_DMIMPMA_1" hidden="1">#REF!</definedName>
    <definedName name="_5___123Graph_BChart_1A" hidden="1">[3]CPIINDEX!$S$263:$S$310</definedName>
    <definedName name="_51__123Graph_DNDA_NIR" hidden="1">[13]A!#REF!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5__123Graph_XMIMPMA_0" hidden="1">#REF!</definedName>
    <definedName name="_6___123Graph_BChart_3A" hidden="1">[16]CPIINDEX!#REF!</definedName>
    <definedName name="_60__123Graph_XNDA_2" hidden="1">[13]A!#REF!</definedName>
    <definedName name="_65__123Graph_XNDA_NIR" hidden="1">[13]A!#REF!</definedName>
    <definedName name="_66__123Graph_XR_BMONEY" hidden="1">#REF!</definedName>
    <definedName name="_7___123Graph_BChart_4A" hidden="1">[16]CPIINDEX!#REF!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hidden="1">#REF!</definedName>
    <definedName name="_Fill1" hidden="1">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hidden="1">#REF!</definedName>
    <definedName name="_Key2" hidden="1">'[21]11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1" hidden="1">{"partial screen",#N/A,FALSE,"State_Gov't"}</definedName>
    <definedName name="_x2" hidden="1">{"partial screen",#N/A,FALSE,"State_Gov't"}</definedName>
    <definedName name="a" hidden="1">'[2]2'!#REF!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'[22]COP FED'!#REF!</definedName>
    <definedName name="ACwvu.PLA2." hidden="1">'[23]COP FED'!$A$1:$N$49</definedName>
    <definedName name="ACwvu.Print." hidden="1">[24]Med!#REF!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hidden="1">{"Riqfin97",#N/A,FALSE,"Tran";"Riqfinpro",#N/A,FALSE,"Tran"}</definedName>
    <definedName name="bbbb" hidden="1">#REF!</definedName>
    <definedName name="BLPH1" hidden="1">'[25]Ex rate bloom'!$A$4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[26]Raw_1!#REF!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'[25]Ex rate bloom'!$D$4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'[25]Ex rate bloom'!$G$4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'[25]Ex rate bloom'!$J$4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'[25]Ex rate bloom'!$M$4</definedName>
    <definedName name="BLPH50" hidden="1">[27]daily!#REF!</definedName>
    <definedName name="BLPH51" hidden="1">[27]daily!#REF!</definedName>
    <definedName name="BLPH53" hidden="1">[27]daily!#REF!</definedName>
    <definedName name="BLPH54" hidden="1">[27]daily!#REF!</definedName>
    <definedName name="BLPH55" hidden="1">[27]daily!#REF!</definedName>
    <definedName name="BLPH56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'[28]2'!#REF!</definedName>
    <definedName name="cc" hidden="1">{"Riqfin97",#N/A,FALSE,"Tran";"Riqfinpro",#N/A,FALSE,"Tran"}</definedName>
    <definedName name="ccc" hidden="1">{"Riqfin97",#N/A,FALSE,"Tran";"Riqfinpro",#N/A,FALSE,"Tran"}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[29]MSRV!#REF!</definedName>
    <definedName name="cp" hidden="1">'[30]C Summary'!#REF!</definedName>
    <definedName name="Cwvu.a.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hidden="1">[31]BOP!$36:$36,[31]BOP!$44:$44,[31]BOP!$59:$59,[31]BOP!#REF!,[31]BOP!#REF!,[31]BOP!$79:$79,[31]BOP!$81:$88,[31]BOP!#REF!</definedName>
    <definedName name="Cwvu.cottonall." hidden="1">[31]BOP!$36:$36,[31]BOP!$44:$44,[31]BOP!$59:$59,[31]BOP!#REF!,[31]BOP!#REF!,[31]BOP!$79:$79,[31]BOP!$81:$88</definedName>
    <definedName name="Cwvu.exportdetails." hidden="1">[31]BOP!$36:$36,[31]BOP!$44:$44,[31]BOP!$59:$59,[31]BOP!#REF!,[31]BOP!#REF!,[31]BOP!$79:$79,[31]BOP!#REF!</definedName>
    <definedName name="Cwvu.exports.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hidden="1">#REF!</definedName>
    <definedName name="Cwvu.imports.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hidden="1">[31]BOP!$36:$36,[31]BOP!$44:$44,[31]BOP!$59:$59,[31]BOP!#REF!,[31]BOP!#REF!,[31]BOP!$79:$79</definedName>
    <definedName name="dd" hidden="1">{"Riqfin97",#N/A,FALSE,"Tran";"Riqfinpro",#N/A,FALSE,"Tran"}</definedName>
    <definedName name="ddd" hidden="1">{"WEO",#N/A,FALSE,"Data";"PRI",#N/A,FALSE,"Data";"QUA",#N/A,FALSE,"Data"}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hidden="1">{"'15.01L'!$A$1:$I$62"}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fuck" hidden="1">#REF!</definedName>
    <definedName name="gf" hidden="1">{"'yps17a'!$B$2:$R$64"}</definedName>
    <definedName name="ggg" hidden="1">{"Riqfin97",#N/A,FALSE,"Tran";"Riqfinpro",#N/A,FALSE,"Tran"}</definedName>
    <definedName name="ggggg" hidden="1">'[33]J(Priv.Cap)'!#REF!</definedName>
    <definedName name="ghjgkhkhgkhgk" hidden="1">'[34]J(Priv.Cap)'!#REF!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'[34]J(Priv.Cap)'!#REF!</definedName>
    <definedName name="ii" hidden="1">{"Tab1",#N/A,FALSE,"P";"Tab2",#N/A,FALSE,"P"}</definedName>
    <definedName name="iiiiii" hidden="1">[35]M!#REF!</definedName>
    <definedName name="jhkghjkghkg" hidden="1">{"Riqfin97",#N/A,FALSE,"Tran";"Riqfinpro",#N/A,FALSE,"Tran"}</definedName>
    <definedName name="jj" hidden="1">{"Riqfin97",#N/A,FALSE,"Tran";"Riqfinpro",#N/A,FALSE,"Tran"}</definedName>
    <definedName name="jjj" hidden="1">[35]M!#REF!</definedName>
    <definedName name="jjjjjj" hidden="1">'[33]J(Priv.Cap)'!#REF!</definedName>
    <definedName name="jjjjjjjjjjjjjjjjjjjjjj" hidden="1">#REF!</definedName>
    <definedName name="kghkghkhkghkhfk" hidden="1">{"Tab1",#N/A,FALSE,"P";"Tab2",#N/A,FALSE,"P"}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[36]M!#REF!</definedName>
    <definedName name="kkkkkkkkk" hidden="1">{"Tab1",#N/A,FALSE,"P";"Tab2",#N/A,FALSE,"P"}</definedName>
    <definedName name="kkkkkkkkkkk" hidden="1">{"WEO",#N/A,FALSE,"Data";"PRI",#N/A,FALSE,"Data";"QUA",#N/A,FALSE,"Data"}</definedName>
    <definedName name="kol" hidden="1">#REF!</definedName>
    <definedName name="kossi" hidden="1">'[8]Dep fonct'!#REF!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hidden="1">{"Riqfin97",#N/A,FALSE,"Tran";"Riqfinpro",#N/A,FALSE,"Tran"}</definedName>
    <definedName name="llll" hidden="1">[35]M!#REF!</definedName>
    <definedName name="lllllllllll" hidden="1">'[33]J(Priv.Cap)'!#REF!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oooooooooooo" hidden="1">[36]M!#REF!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{"WEO",#N/A,FALSE,"Data";"PRI",#N/A,FALSE,"Data";"QUA",#N/A,FALSE,"Data"}</definedName>
    <definedName name="pol" hidden="1">[37]A!#REF!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_xlnm.Print_Area" localSheetId="2">'2023-ΠΡΟΫΠ ΑΝΑ ΒΟΜ'!$B$1:$L$35</definedName>
    <definedName name="_xlnm.Print_Titles" localSheetId="0">'2023-ΠΡΟΥΠΟΛΟΓΙΣΜΟΣ_ΑΝΑ (ΚΑΕ)'!$2:$2</definedName>
    <definedName name="q" hidden="1">{"WEO",#N/A,FALSE,"Data";"PRI",#N/A,FALSE,"Data";"QUA",#N/A,FALSE,"Data"}</definedName>
    <definedName name="qq" hidden="1">'[34]J(Priv.Cap)'!#REF!</definedName>
    <definedName name="reyherhefgf" hidden="1">{"'15.01L'!$A$1:$I$62"}</definedName>
    <definedName name="rr" hidden="1">{"Riqfin97",#N/A,FALSE,"Tran";"Riqfinpro",#N/A,FALSE,"Tran"}</definedName>
    <definedName name="rrr" hidden="1">{"Riqfin97",#N/A,FALSE,"Tran";"Riqfinpro",#N/A,FALSE,"Tran"}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yertyerther" hidden="1">{"'15.01L'!$A$1:$I$62"}</definedName>
    <definedName name="rtyertyertyerthdfg" hidden="1">{"'15.01L'!$A$1:$I$62"}</definedName>
    <definedName name="Rwvu.Export." hidden="1">#REF!,#REF!</definedName>
    <definedName name="Rwvu.IMPORT." hidden="1">#REF!</definedName>
    <definedName name="Rwvu.PLA2." hidden="1">'[22]COP FED'!#REF!</definedName>
    <definedName name="Rwvu.Print." hidden="1">#N/A</definedName>
    <definedName name="s" hidden="1">'[6]MonSurv-BC'!#REF!</definedName>
    <definedName name="sdfgsdfgdfg" hidden="1">{"'15.01L'!$A$1:$I$62"}</definedName>
    <definedName name="sencount" hidden="1">2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ssssssssssssssss" hidden="1">'[8]Dep fonct'!#REF!</definedName>
    <definedName name="Swvu.PLA1." hidden="1">'[22]COP FED'!#REF!</definedName>
    <definedName name="Swvu.PLA2." hidden="1">'[23]COP FED'!$A$1:$N$49</definedName>
    <definedName name="Swvu.Print." hidden="1">[24]Med!#REF!</definedName>
    <definedName name="tenou" hidden="1">'[8]Dep fonct'!#REF!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hidden="1">{"Tab1",#N/A,FALSE,"P";"Tab2",#N/A,FALSE,"P"}</definedName>
    <definedName name="ttt" hidden="1">{"PRI",#N/A,FALSE,"Data";"QUA",#N/A,FALSE,"Data";"STR",#N/A,FALSE,"Data";"VAL",#N/A,FALSE,"Data";"WEO",#N/A,FALSE,"Data";"WGT",#N/A,FALSE,"Data"}</definedName>
    <definedName name="ttttt" hidden="1">[35]M!#REF!</definedName>
    <definedName name="tyi" hidden="1">'[8]Dep fonct'!#REF!</definedName>
    <definedName name="uu" hidden="1">{"Riqfin97",#N/A,FALSE,"Tran";"Riqfinpro",#N/A,FALSE,"Tran"}</definedName>
    <definedName name="uuu" hidden="1">{"WEO",#N/A,FALSE,"Data";"PRI",#N/A,FALSE,"Data";"QUA",#N/A,FALSE,"Data"}</definedName>
    <definedName name="vv" hidden="1">{"Tab1",#N/A,FALSE,"P";"Tab2",#N/A,FALSE,"P"}</definedName>
    <definedName name="vvv" hidden="1">{"Tab1",#N/A,FALSE,"P";"Tab2",#N/A,FALSE,"P"}</definedName>
    <definedName name="w" hidden="1">{"PRI",#N/A,FALSE,"Data";"QUA",#N/A,FALSE,"Data";"STR",#N/A,FALSE,"Data";"VAL",#N/A,FALSE,"Data";"WEO",#N/A,FALSE,"Data";"WGT",#N/A,FALSE,"Data"}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rogram." hidden="1">{"Tab1",#N/A,FALSE,"P";"Tab2",#N/A,FALSE,"P"}</definedName>
    <definedName name="wrn.Riqfin." hidden="1">{"Riqfin97",#N/A,FALSE,"Tran";"Riqfinpro",#N/A,FALSE,"Tran"}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rtyer5y3e5rthgf" hidden="1">{"'15.01L'!$A$1:$I$62"}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[35]M!#REF!</definedName>
    <definedName name="www" hidden="1">{"Riqfin97",#N/A,FALSE,"Tran";"Riqfinpro",#N/A,FALSE,"Tran"}</definedName>
    <definedName name="xx" hidden="1">{"WEO",#N/A,FALSE,"Data";"PRI",#N/A,FALSE,"Data";"QUA",#N/A,FALSE,"Data"}</definedName>
    <definedName name="xxxx" hidden="1">{"Riqfin97",#N/A,FALSE,"Tran";"Riqfinpro",#N/A,FALSE,"Tran"}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hidden="1">[31]BOP!$36:$36,[31]BOP!$44:$44,[31]BOP!$59:$59,[31]BOP!#REF!,[31]BOP!#REF!,[31]BOP!$79:$79</definedName>
    <definedName name="Z_112039D0_FF0B_11D1_98B3_00C04FC96ABD_.wvu.Rows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hidden="1">[31]BOP!$36:$36,[31]BOP!$44:$44,[31]BOP!$59:$59,[31]BOP!#REF!,[31]BOP!#REF!,[31]BOP!$79:$79</definedName>
    <definedName name="Z_49B0A4B0_963B_11D1_BFD1_00A02466B680_.wvu.Rows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hidden="1">[31]BOP!$36:$36,[31]BOP!$44:$44,[31]BOP!$59:$59,[31]BOP!#REF!,[31]BOP!#REF!,[31]BOP!$79:$79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hidden="1">#REF!</definedName>
    <definedName name="Z_9E0C48F8_FFCC_11D1_98BA_00C04FC96ABD_.wvu.Rows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hidden="1">[31]BOP!$36:$36,[31]BOP!$44:$44,[31]BOP!$59:$59,[31]BOP!#REF!,[31]BOP!#REF!,[31]BOP!$79:$79</definedName>
    <definedName name="Z_CF25EF4A_FFAB_11D1_98B7_00C04FC96ABD_.wvu.Rows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hidden="1">[31]BOP!$36:$36,[31]BOP!$44:$44,[31]BOP!$59:$59,[31]BOP!#REF!,[31]BOP!#REF!,[31]BOP!$79:$79</definedName>
    <definedName name="zz" hidden="1">{"Tab1",#N/A,FALSE,"P";"Tab2",#N/A,FALSE,"P"}</definedName>
    <definedName name="zzzzzzzz" hidden="1">[35]M!#REF!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91029"/>
</workbook>
</file>

<file path=xl/calcChain.xml><?xml version="1.0" encoding="utf-8"?>
<calcChain xmlns="http://schemas.openxmlformats.org/spreadsheetml/2006/main">
  <c r="M191" i="7" l="1"/>
  <c r="J213" i="7"/>
  <c r="M122" i="7" l="1"/>
  <c r="M117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 l="1"/>
  <c r="J438" i="7"/>
  <c r="J437" i="7"/>
  <c r="J439" i="7" s="1"/>
  <c r="J436" i="7"/>
  <c r="J435" i="7"/>
  <c r="J244" i="7"/>
  <c r="J218" i="7"/>
  <c r="J217" i="7"/>
  <c r="J216" i="7"/>
  <c r="J215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I434" i="7"/>
  <c r="I438" i="7"/>
  <c r="I437" i="7"/>
  <c r="I439" i="7" s="1"/>
  <c r="I436" i="7"/>
  <c r="I435" i="7"/>
  <c r="I244" i="7"/>
  <c r="I441" i="7" l="1"/>
  <c r="J214" i="7"/>
  <c r="J441" i="7" s="1"/>
  <c r="D218" i="7"/>
  <c r="D217" i="7"/>
  <c r="D216" i="7"/>
  <c r="D215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214" i="7" l="1"/>
  <c r="E194" i="7"/>
  <c r="F194" i="7"/>
  <c r="G194" i="7"/>
  <c r="H194" i="7"/>
  <c r="K194" i="7"/>
  <c r="L194" i="7"/>
  <c r="E435" i="7" l="1"/>
  <c r="D30" i="10" s="1"/>
  <c r="F435" i="7"/>
  <c r="E30" i="10" s="1"/>
  <c r="G435" i="7"/>
  <c r="F30" i="10" s="1"/>
  <c r="H435" i="7"/>
  <c r="G30" i="10" s="1"/>
  <c r="H30" i="10"/>
  <c r="I30" i="10"/>
  <c r="K435" i="7"/>
  <c r="J30" i="10" s="1"/>
  <c r="L435" i="7"/>
  <c r="K30" i="10" s="1"/>
  <c r="D435" i="7"/>
  <c r="C30" i="10" s="1"/>
  <c r="M408" i="7"/>
  <c r="M409" i="7"/>
  <c r="M410" i="7"/>
  <c r="M411" i="7"/>
  <c r="M412" i="7"/>
  <c r="M413" i="7"/>
  <c r="M414" i="7"/>
  <c r="M415" i="7"/>
  <c r="M259" i="7"/>
  <c r="E196" i="7"/>
  <c r="D4" i="10" s="1"/>
  <c r="F196" i="7"/>
  <c r="E4" i="10" s="1"/>
  <c r="G196" i="7"/>
  <c r="F4" i="10" s="1"/>
  <c r="H196" i="7"/>
  <c r="G4" i="10" s="1"/>
  <c r="H4" i="10"/>
  <c r="I4" i="10"/>
  <c r="K196" i="7"/>
  <c r="J4" i="10" s="1"/>
  <c r="L196" i="7"/>
  <c r="K4" i="10" s="1"/>
  <c r="C4" i="10"/>
  <c r="E215" i="7"/>
  <c r="F215" i="7"/>
  <c r="G215" i="7"/>
  <c r="H215" i="7"/>
  <c r="K215" i="7"/>
  <c r="L215" i="7"/>
  <c r="M16" i="7"/>
  <c r="M196" i="7" s="1"/>
  <c r="C13" i="3" s="1"/>
  <c r="M165" i="7"/>
  <c r="M166" i="7"/>
  <c r="M167" i="7"/>
  <c r="M168" i="7"/>
  <c r="M169" i="7"/>
  <c r="M170" i="7"/>
  <c r="M171" i="7"/>
  <c r="M172" i="7"/>
  <c r="E437" i="7"/>
  <c r="F437" i="7"/>
  <c r="G437" i="7"/>
  <c r="H437" i="7"/>
  <c r="K437" i="7"/>
  <c r="L437" i="7"/>
  <c r="D437" i="7"/>
  <c r="E434" i="7"/>
  <c r="D29" i="10" s="1"/>
  <c r="F434" i="7"/>
  <c r="E29" i="10" s="1"/>
  <c r="G434" i="7"/>
  <c r="F29" i="10" s="1"/>
  <c r="H434" i="7"/>
  <c r="G29" i="10" s="1"/>
  <c r="H29" i="10"/>
  <c r="I29" i="10"/>
  <c r="K434" i="7"/>
  <c r="J29" i="10" s="1"/>
  <c r="L434" i="7"/>
  <c r="K29" i="10" s="1"/>
  <c r="D434" i="7"/>
  <c r="C29" i="10" s="1"/>
  <c r="E217" i="7"/>
  <c r="F217" i="7"/>
  <c r="G217" i="7"/>
  <c r="H217" i="7"/>
  <c r="K217" i="7"/>
  <c r="L217" i="7"/>
  <c r="G2" i="10"/>
  <c r="L30" i="10" l="1"/>
  <c r="L4" i="10"/>
  <c r="M215" i="7"/>
  <c r="E438" i="7" l="1"/>
  <c r="D33" i="10" s="1"/>
  <c r="F438" i="7"/>
  <c r="E33" i="10" s="1"/>
  <c r="G438" i="7"/>
  <c r="F33" i="10" s="1"/>
  <c r="H438" i="7"/>
  <c r="G33" i="10" s="1"/>
  <c r="H33" i="10"/>
  <c r="I33" i="10"/>
  <c r="K438" i="7"/>
  <c r="J33" i="10" s="1"/>
  <c r="L438" i="7"/>
  <c r="K33" i="10" s="1"/>
  <c r="D438" i="7"/>
  <c r="C33" i="10" s="1"/>
  <c r="M400" i="7"/>
  <c r="E218" i="7"/>
  <c r="D26" i="10" s="1"/>
  <c r="I119" i="51" s="1"/>
  <c r="F218" i="7"/>
  <c r="E26" i="10" s="1"/>
  <c r="I179" i="51" s="1"/>
  <c r="G218" i="7"/>
  <c r="F26" i="10" s="1"/>
  <c r="I90" i="51" s="1"/>
  <c r="H90" i="51" s="1"/>
  <c r="H218" i="7"/>
  <c r="G26" i="10" s="1"/>
  <c r="I61" i="51" s="1"/>
  <c r="H26" i="10"/>
  <c r="I148" i="51" s="1"/>
  <c r="I26" i="10"/>
  <c r="K218" i="7"/>
  <c r="J26" i="10" s="1"/>
  <c r="L218" i="7"/>
  <c r="K26" i="10" s="1"/>
  <c r="C26" i="10"/>
  <c r="I208" i="51" s="1"/>
  <c r="M157" i="7"/>
  <c r="M218" i="7" s="1"/>
  <c r="C7" i="3" s="1"/>
  <c r="C8" i="3" s="1"/>
  <c r="M438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6" i="7" l="1"/>
  <c r="M287" i="7"/>
  <c r="M288" i="7"/>
  <c r="M289" i="7"/>
  <c r="M290" i="7"/>
  <c r="M291" i="7"/>
  <c r="M292" i="7"/>
  <c r="M293" i="7"/>
  <c r="E244" i="7"/>
  <c r="F244" i="7"/>
  <c r="G244" i="7"/>
  <c r="H244" i="7"/>
  <c r="K244" i="7"/>
  <c r="L244" i="7"/>
  <c r="D244" i="7"/>
  <c r="M233" i="7"/>
  <c r="M234" i="7"/>
  <c r="M43" i="7"/>
  <c r="M44" i="7"/>
  <c r="M45" i="7"/>
  <c r="M46" i="7"/>
  <c r="M47" i="7"/>
  <c r="M48" i="7"/>
  <c r="M49" i="7"/>
  <c r="M50" i="7"/>
  <c r="M241" i="7" l="1"/>
  <c r="M242" i="7"/>
  <c r="M315" i="7"/>
  <c r="M316" i="7"/>
  <c r="M317" i="7"/>
  <c r="M72" i="7"/>
  <c r="M73" i="7"/>
  <c r="M74" i="7"/>
  <c r="E207" i="7"/>
  <c r="F207" i="7"/>
  <c r="G207" i="7"/>
  <c r="H207" i="7"/>
  <c r="K207" i="7"/>
  <c r="L207" i="7"/>
  <c r="M428" i="7" l="1"/>
  <c r="M185" i="7"/>
  <c r="M247" i="7" l="1"/>
  <c r="M248" i="7"/>
  <c r="M249" i="7"/>
  <c r="M250" i="7"/>
  <c r="M251" i="7"/>
  <c r="M252" i="7"/>
  <c r="M253" i="7"/>
  <c r="M254" i="7"/>
  <c r="M255" i="7"/>
  <c r="M256" i="7"/>
  <c r="M257" i="7"/>
  <c r="M258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1" i="7"/>
  <c r="M402" i="7"/>
  <c r="M403" i="7"/>
  <c r="M404" i="7"/>
  <c r="M405" i="7"/>
  <c r="M406" i="7"/>
  <c r="M407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9" i="7"/>
  <c r="M430" i="7"/>
  <c r="M431" i="7"/>
  <c r="M432" i="7"/>
  <c r="M434" i="7" l="1"/>
  <c r="E206" i="7"/>
  <c r="F206" i="7"/>
  <c r="G206" i="7"/>
  <c r="H206" i="7"/>
  <c r="K206" i="7"/>
  <c r="L206" i="7"/>
  <c r="M71" i="7"/>
  <c r="M68" i="7"/>
  <c r="M63" i="7"/>
  <c r="M220" i="7" l="1"/>
  <c r="M221" i="7"/>
  <c r="M222" i="7"/>
  <c r="M223" i="7"/>
  <c r="M224" i="7"/>
  <c r="M225" i="7"/>
  <c r="M226" i="7"/>
  <c r="M227" i="7"/>
  <c r="M228" i="7"/>
  <c r="M229" i="7"/>
  <c r="M230" i="7"/>
  <c r="M231" i="7"/>
  <c r="M232" i="7"/>
  <c r="M235" i="7"/>
  <c r="M236" i="7"/>
  <c r="M237" i="7"/>
  <c r="M238" i="7"/>
  <c r="M239" i="7"/>
  <c r="M240" i="7"/>
  <c r="M219" i="7"/>
  <c r="M244" i="7" l="1"/>
  <c r="E213" i="7"/>
  <c r="F213" i="7"/>
  <c r="G213" i="7"/>
  <c r="H213" i="7"/>
  <c r="K213" i="7"/>
  <c r="L213" i="7"/>
  <c r="E211" i="7"/>
  <c r="F211" i="7"/>
  <c r="G211" i="7"/>
  <c r="H211" i="7"/>
  <c r="K211" i="7"/>
  <c r="L211" i="7"/>
  <c r="E208" i="7"/>
  <c r="F208" i="7"/>
  <c r="G208" i="7"/>
  <c r="H208" i="7"/>
  <c r="K208" i="7"/>
  <c r="L208" i="7"/>
  <c r="M13" i="7" l="1"/>
  <c r="M14" i="7"/>
  <c r="M15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1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7" i="7"/>
  <c r="M69" i="7"/>
  <c r="M70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8" i="7"/>
  <c r="M119" i="7"/>
  <c r="M120" i="7"/>
  <c r="M121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8" i="7"/>
  <c r="M159" i="7"/>
  <c r="M160" i="7"/>
  <c r="M161" i="7"/>
  <c r="M162" i="7"/>
  <c r="M163" i="7"/>
  <c r="M164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6" i="7"/>
  <c r="M187" i="7"/>
  <c r="M188" i="7"/>
  <c r="M189" i="7"/>
  <c r="M190" i="7"/>
  <c r="M192" i="7"/>
  <c r="M12" i="7"/>
  <c r="M4" i="7"/>
  <c r="M5" i="7"/>
  <c r="M6" i="7"/>
  <c r="M7" i="7"/>
  <c r="M8" i="7"/>
  <c r="M9" i="7"/>
  <c r="M10" i="7"/>
  <c r="M11" i="7"/>
  <c r="M3" i="7"/>
  <c r="M213" i="7" l="1"/>
  <c r="M217" i="7"/>
  <c r="M194" i="7"/>
  <c r="M207" i="7"/>
  <c r="M206" i="7"/>
  <c r="M211" i="7"/>
  <c r="M208" i="7"/>
  <c r="B32" i="51" l="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E436" i="7"/>
  <c r="D31" i="10" s="1"/>
  <c r="F436" i="7"/>
  <c r="E31" i="10" s="1"/>
  <c r="G436" i="7"/>
  <c r="F31" i="10" s="1"/>
  <c r="H436" i="7"/>
  <c r="G31" i="10" s="1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E216" i="7"/>
  <c r="D24" i="10" s="1"/>
  <c r="I117" i="51" s="1"/>
  <c r="F216" i="7"/>
  <c r="E24" i="10" s="1"/>
  <c r="I177" i="51" s="1"/>
  <c r="G216" i="7"/>
  <c r="F24" i="10" s="1"/>
  <c r="I88" i="51" s="1"/>
  <c r="H216" i="7"/>
  <c r="G24" i="10" s="1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E212" i="7"/>
  <c r="D20" i="10" s="1"/>
  <c r="I112" i="51" s="1"/>
  <c r="F212" i="7"/>
  <c r="E20" i="10" s="1"/>
  <c r="I172" i="51" s="1"/>
  <c r="G212" i="7"/>
  <c r="F20" i="10" s="1"/>
  <c r="I83" i="51" s="1"/>
  <c r="H212" i="7"/>
  <c r="G20" i="10" s="1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E210" i="7"/>
  <c r="D18" i="10" s="1"/>
  <c r="I110" i="51" s="1"/>
  <c r="F210" i="7"/>
  <c r="E18" i="10" s="1"/>
  <c r="I170" i="51" s="1"/>
  <c r="G210" i="7"/>
  <c r="F18" i="10" s="1"/>
  <c r="I81" i="51" s="1"/>
  <c r="H210" i="7"/>
  <c r="G18" i="10" s="1"/>
  <c r="I52" i="51" s="1"/>
  <c r="H18" i="10"/>
  <c r="I139" i="51" s="1"/>
  <c r="I18" i="10"/>
  <c r="E209" i="7"/>
  <c r="D17" i="10" s="1"/>
  <c r="I109" i="51" s="1"/>
  <c r="F209" i="7"/>
  <c r="E17" i="10" s="1"/>
  <c r="I169" i="51" s="1"/>
  <c r="G209" i="7"/>
  <c r="F17" i="10" s="1"/>
  <c r="I80" i="51" s="1"/>
  <c r="H209" i="7"/>
  <c r="G17" i="10" s="1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E205" i="7"/>
  <c r="D13" i="10" s="1"/>
  <c r="I105" i="51" s="1"/>
  <c r="F205" i="7"/>
  <c r="E13" i="10" s="1"/>
  <c r="I165" i="51" s="1"/>
  <c r="G205" i="7"/>
  <c r="F13" i="10" s="1"/>
  <c r="I76" i="51" s="1"/>
  <c r="H205" i="7"/>
  <c r="G13" i="10" s="1"/>
  <c r="I47" i="51" s="1"/>
  <c r="H13" i="10"/>
  <c r="I134" i="51" s="1"/>
  <c r="I13" i="10"/>
  <c r="E204" i="7"/>
  <c r="D12" i="10" s="1"/>
  <c r="I104" i="51" s="1"/>
  <c r="F204" i="7"/>
  <c r="E12" i="10" s="1"/>
  <c r="I164" i="51" s="1"/>
  <c r="G204" i="7"/>
  <c r="F12" i="10" s="1"/>
  <c r="I75" i="51" s="1"/>
  <c r="H204" i="7"/>
  <c r="G12" i="10" s="1"/>
  <c r="I46" i="51" s="1"/>
  <c r="H12" i="10"/>
  <c r="I133" i="51" s="1"/>
  <c r="I12" i="10"/>
  <c r="E203" i="7"/>
  <c r="D11" i="10" s="1"/>
  <c r="I103" i="51" s="1"/>
  <c r="F203" i="7"/>
  <c r="E11" i="10" s="1"/>
  <c r="I163" i="51" s="1"/>
  <c r="G203" i="7"/>
  <c r="F11" i="10" s="1"/>
  <c r="I74" i="51" s="1"/>
  <c r="H203" i="7"/>
  <c r="G11" i="10" s="1"/>
  <c r="I45" i="51" s="1"/>
  <c r="H11" i="10"/>
  <c r="I132" i="51" s="1"/>
  <c r="I11" i="10"/>
  <c r="E202" i="7"/>
  <c r="D10" i="10" s="1"/>
  <c r="I102" i="51" s="1"/>
  <c r="F202" i="7"/>
  <c r="E10" i="10" s="1"/>
  <c r="I162" i="51" s="1"/>
  <c r="G202" i="7"/>
  <c r="F10" i="10" s="1"/>
  <c r="I73" i="51" s="1"/>
  <c r="H202" i="7"/>
  <c r="G10" i="10" s="1"/>
  <c r="I44" i="51" s="1"/>
  <c r="H10" i="10"/>
  <c r="I131" i="51" s="1"/>
  <c r="I10" i="10"/>
  <c r="E201" i="7"/>
  <c r="D9" i="10" s="1"/>
  <c r="I101" i="51" s="1"/>
  <c r="F201" i="7"/>
  <c r="E9" i="10" s="1"/>
  <c r="I161" i="51" s="1"/>
  <c r="G201" i="7"/>
  <c r="F9" i="10" s="1"/>
  <c r="I72" i="51" s="1"/>
  <c r="H201" i="7"/>
  <c r="G9" i="10" s="1"/>
  <c r="I43" i="51" s="1"/>
  <c r="H9" i="10"/>
  <c r="I130" i="51" s="1"/>
  <c r="I9" i="10"/>
  <c r="E200" i="7"/>
  <c r="D8" i="10" s="1"/>
  <c r="I100" i="51" s="1"/>
  <c r="F200" i="7"/>
  <c r="E8" i="10" s="1"/>
  <c r="I160" i="51" s="1"/>
  <c r="G200" i="7"/>
  <c r="F8" i="10" s="1"/>
  <c r="I71" i="51" s="1"/>
  <c r="H200" i="7"/>
  <c r="G8" i="10" s="1"/>
  <c r="I42" i="51" s="1"/>
  <c r="H8" i="10"/>
  <c r="I129" i="51" s="1"/>
  <c r="I8" i="10"/>
  <c r="E199" i="7"/>
  <c r="D7" i="10" s="1"/>
  <c r="I99" i="51" s="1"/>
  <c r="F199" i="7"/>
  <c r="E7" i="10" s="1"/>
  <c r="I159" i="51" s="1"/>
  <c r="G199" i="7"/>
  <c r="F7" i="10" s="1"/>
  <c r="I70" i="51" s="1"/>
  <c r="H199" i="7"/>
  <c r="G7" i="10" s="1"/>
  <c r="I41" i="51" s="1"/>
  <c r="H7" i="10"/>
  <c r="I128" i="51" s="1"/>
  <c r="I7" i="10"/>
  <c r="E198" i="7"/>
  <c r="D6" i="10" s="1"/>
  <c r="I98" i="51" s="1"/>
  <c r="F198" i="7"/>
  <c r="E6" i="10" s="1"/>
  <c r="I158" i="51" s="1"/>
  <c r="G198" i="7"/>
  <c r="F6" i="10" s="1"/>
  <c r="I69" i="51" s="1"/>
  <c r="H198" i="7"/>
  <c r="G6" i="10" s="1"/>
  <c r="I40" i="51" s="1"/>
  <c r="H6" i="10"/>
  <c r="I127" i="51" s="1"/>
  <c r="I6" i="10"/>
  <c r="E197" i="7"/>
  <c r="D5" i="10" s="1"/>
  <c r="I97" i="51" s="1"/>
  <c r="F197" i="7"/>
  <c r="E5" i="10" s="1"/>
  <c r="I157" i="51" s="1"/>
  <c r="G197" i="7"/>
  <c r="F5" i="10" s="1"/>
  <c r="I68" i="51" s="1"/>
  <c r="H197" i="7"/>
  <c r="G5" i="10" s="1"/>
  <c r="I39" i="51" s="1"/>
  <c r="H5" i="10"/>
  <c r="I126" i="51" s="1"/>
  <c r="I5" i="10"/>
  <c r="E195" i="7"/>
  <c r="D3" i="10" s="1"/>
  <c r="I96" i="51" s="1"/>
  <c r="F195" i="7"/>
  <c r="E3" i="10" s="1"/>
  <c r="I156" i="51" s="1"/>
  <c r="G195" i="7"/>
  <c r="F3" i="10" s="1"/>
  <c r="I67" i="51" s="1"/>
  <c r="H195" i="7"/>
  <c r="G3" i="10" s="1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F439" i="7" l="1"/>
  <c r="D34" i="10"/>
  <c r="G439" i="7"/>
  <c r="G34" i="10"/>
  <c r="H439" i="7"/>
  <c r="E439" i="7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G214" i="7"/>
  <c r="H34" i="10"/>
  <c r="H2" i="10"/>
  <c r="H214" i="7"/>
  <c r="E214" i="7"/>
  <c r="F214" i="7"/>
  <c r="F441" i="7" s="1"/>
  <c r="I22" i="10"/>
  <c r="I28" i="10" s="1"/>
  <c r="G22" i="10"/>
  <c r="G28" i="10" s="1"/>
  <c r="F22" i="10"/>
  <c r="F28" i="10" s="1"/>
  <c r="E22" i="10"/>
  <c r="E28" i="10" s="1"/>
  <c r="D22" i="10"/>
  <c r="D28" i="10" s="1"/>
  <c r="H441" i="7" l="1"/>
  <c r="G441" i="7"/>
  <c r="E441" i="7"/>
  <c r="H174" i="5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K436" i="7"/>
  <c r="J31" i="10" s="1"/>
  <c r="J25" i="10"/>
  <c r="K216" i="7"/>
  <c r="J24" i="10" s="1"/>
  <c r="J23" i="10"/>
  <c r="J21" i="10"/>
  <c r="K212" i="7"/>
  <c r="J20" i="10" s="1"/>
  <c r="J19" i="10"/>
  <c r="K210" i="7"/>
  <c r="J18" i="10" s="1"/>
  <c r="K209" i="7"/>
  <c r="J17" i="10" s="1"/>
  <c r="J16" i="10"/>
  <c r="J15" i="10"/>
  <c r="J14" i="10"/>
  <c r="K205" i="7"/>
  <c r="J13" i="10" s="1"/>
  <c r="K204" i="7"/>
  <c r="J12" i="10" s="1"/>
  <c r="K203" i="7"/>
  <c r="J11" i="10" s="1"/>
  <c r="K202" i="7"/>
  <c r="J10" i="10" s="1"/>
  <c r="K201" i="7"/>
  <c r="J9" i="10" s="1"/>
  <c r="K200" i="7"/>
  <c r="J8" i="10" s="1"/>
  <c r="K199" i="7"/>
  <c r="J7" i="10" s="1"/>
  <c r="K198" i="7"/>
  <c r="J6" i="10" s="1"/>
  <c r="K197" i="7"/>
  <c r="J5" i="10" s="1"/>
  <c r="K195" i="7"/>
  <c r="J3" i="10" s="1"/>
  <c r="L436" i="7"/>
  <c r="K31" i="10" s="1"/>
  <c r="D436" i="7"/>
  <c r="C31" i="10" s="1"/>
  <c r="M246" i="7"/>
  <c r="M437" i="7" s="1"/>
  <c r="K21" i="10"/>
  <c r="C21" i="10"/>
  <c r="I202" i="51" s="1"/>
  <c r="L216" i="7"/>
  <c r="K24" i="10" s="1"/>
  <c r="C24" i="10"/>
  <c r="I206" i="51" s="1"/>
  <c r="K19" i="10"/>
  <c r="C19" i="10"/>
  <c r="I200" i="51" s="1"/>
  <c r="L205" i="7"/>
  <c r="K13" i="10" s="1"/>
  <c r="C13" i="10"/>
  <c r="I194" i="51" s="1"/>
  <c r="D439" i="7" l="1"/>
  <c r="L439" i="7"/>
  <c r="K439" i="7"/>
  <c r="D194" i="5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K214" i="7"/>
  <c r="J2" i="10"/>
  <c r="J22" i="10" s="1"/>
  <c r="M435" i="7"/>
  <c r="C35" i="3" s="1"/>
  <c r="M436" i="7"/>
  <c r="C36" i="3" s="1"/>
  <c r="C37" i="3"/>
  <c r="C34" i="3"/>
  <c r="K441" i="7" l="1"/>
  <c r="C39" i="3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39" i="7"/>
  <c r="L201" i="7"/>
  <c r="K9" i="10" s="1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L212" i="7"/>
  <c r="K20" i="10" s="1"/>
  <c r="C20" i="10"/>
  <c r="I201" i="51" s="1"/>
  <c r="L210" i="7"/>
  <c r="K18" i="10" s="1"/>
  <c r="C18" i="10"/>
  <c r="I199" i="51" s="1"/>
  <c r="L209" i="7"/>
  <c r="K17" i="10" s="1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L204" i="7"/>
  <c r="K12" i="10" s="1"/>
  <c r="C12" i="10"/>
  <c r="I193" i="51" s="1"/>
  <c r="L203" i="7"/>
  <c r="K11" i="10" s="1"/>
  <c r="C11" i="10"/>
  <c r="I192" i="51" s="1"/>
  <c r="L202" i="7"/>
  <c r="K10" i="10" s="1"/>
  <c r="C10" i="10"/>
  <c r="I191" i="51" s="1"/>
  <c r="L200" i="7"/>
  <c r="K8" i="10" s="1"/>
  <c r="C8" i="10"/>
  <c r="I189" i="51" s="1"/>
  <c r="L199" i="7"/>
  <c r="K7" i="10" s="1"/>
  <c r="C7" i="10"/>
  <c r="I188" i="51" s="1"/>
  <c r="L198" i="7"/>
  <c r="K6" i="10" s="1"/>
  <c r="C6" i="10"/>
  <c r="I187" i="51" s="1"/>
  <c r="L197" i="7"/>
  <c r="K5" i="10" s="1"/>
  <c r="C5" i="10"/>
  <c r="I186" i="51" s="1"/>
  <c r="L195" i="7"/>
  <c r="K3" i="10" s="1"/>
  <c r="C3" i="10"/>
  <c r="M216" i="7"/>
  <c r="M212" i="7"/>
  <c r="C29" i="3" s="1"/>
  <c r="M205" i="7"/>
  <c r="M203" i="7"/>
  <c r="C20" i="3" s="1"/>
  <c r="M204" i="7"/>
  <c r="C21" i="3" s="1"/>
  <c r="M198" i="7"/>
  <c r="C15" i="3" s="1"/>
  <c r="M202" i="7"/>
  <c r="C19" i="3" s="1"/>
  <c r="M199" i="7"/>
  <c r="C16" i="3" s="1"/>
  <c r="M197" i="7"/>
  <c r="C14" i="3" s="1"/>
  <c r="M195" i="7"/>
  <c r="C12" i="3" s="1"/>
  <c r="L3" i="10" l="1"/>
  <c r="D441" i="7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I8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M201" i="7"/>
  <c r="C18" i="3" s="1"/>
  <c r="C28" i="3"/>
  <c r="C5" i="3"/>
  <c r="C6" i="3" s="1"/>
  <c r="C9" i="3"/>
  <c r="C10" i="3" s="1"/>
  <c r="C22" i="3"/>
  <c r="M209" i="7"/>
  <c r="C26" i="3" s="1"/>
  <c r="L214" i="7"/>
  <c r="L441" i="7" s="1"/>
  <c r="M210" i="7"/>
  <c r="C27" i="3" s="1"/>
  <c r="M200" i="7"/>
  <c r="C17" i="3" s="1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M214" i="7"/>
  <c r="M441" i="7" s="1"/>
  <c r="C30" i="3"/>
  <c r="C31" i="3" s="1"/>
  <c r="C40" i="3" s="1"/>
  <c r="F7" i="51" l="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</calcChain>
</file>

<file path=xl/sharedStrings.xml><?xml version="1.0" encoding="utf-8"?>
<sst xmlns="http://schemas.openxmlformats.org/spreadsheetml/2006/main" count="1477" uniqueCount="777">
  <si>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</si>
  <si>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</si>
  <si>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</si>
  <si>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</si>
  <si>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</si>
  <si>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</si>
  <si>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</si>
  <si>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</si>
  <si>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</si>
  <si>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</si>
  <si>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</si>
  <si>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</si>
  <si>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</si>
  <si>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</si>
  <si>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</si>
  <si>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</si>
  <si>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</si>
  <si>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</si>
  <si>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</si>
  <si>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</si>
  <si>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</si>
  <si>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</si>
  <si>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</si>
  <si>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</si>
  <si>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</si>
  <si>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</si>
  <si>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</si>
  <si>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</si>
  <si>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</si>
  <si>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</si>
  <si>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</si>
  <si>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</si>
  <si>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</si>
  <si>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</si>
  <si>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</si>
  <si>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</si>
  <si>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</si>
  <si>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</si>
  <si>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</si>
  <si>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</si>
  <si>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</si>
  <si>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</si>
  <si>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</si>
  <si>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</si>
  <si>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</si>
  <si>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</si>
  <si>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</si>
  <si>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</si>
  <si>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</si>
  <si>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</si>
  <si>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</si>
  <si>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</si>
  <si>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</si>
  <si>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</si>
  <si>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</si>
  <si>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</si>
  <si>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</si>
  <si>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</si>
  <si>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</si>
  <si>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</si>
  <si>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</si>
  <si>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</si>
  <si>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</si>
  <si>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</si>
  <si>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</si>
  <si>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</si>
  <si>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</si>
  <si>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</si>
  <si>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</si>
  <si>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</si>
  <si>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</si>
  <si>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</si>
  <si>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</si>
  <si>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</si>
  <si>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</si>
  <si>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</si>
  <si>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</si>
  <si>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</si>
  <si>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</si>
  <si>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</si>
  <si>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</si>
  <si>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</si>
  <si>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</si>
  <si>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</si>
  <si>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</si>
  <si>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</si>
  <si>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</si>
  <si>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</si>
  <si>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</si>
  <si>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</si>
  <si>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</si>
  <si>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</si>
  <si>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</si>
  <si>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</si>
  <si>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</si>
  <si>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</si>
  <si>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</si>
  <si>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</si>
  <si>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</si>
  <si>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</si>
  <si>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</si>
  <si>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</si>
  <si>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</si>
  <si>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</si>
  <si>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</si>
  <si>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</si>
  <si>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</si>
  <si>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</si>
  <si>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</si>
  <si>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</si>
  <si>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</si>
  <si>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</si>
  <si>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</si>
  <si>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</si>
  <si>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</si>
  <si>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</si>
  <si>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</si>
  <si>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</si>
  <si>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</si>
  <si>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</si>
  <si>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</si>
  <si>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</si>
  <si>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</si>
  <si>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</si>
  <si>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</si>
  <si>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</si>
  <si>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</si>
  <si>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</si>
  <si>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</si>
  <si>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</si>
  <si>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</si>
  <si>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</si>
  <si>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</si>
  <si>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</si>
  <si>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</si>
  <si>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</si>
  <si>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</si>
  <si>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</si>
  <si>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</si>
  <si>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</si>
  <si>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</si>
  <si>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</si>
  <si>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</si>
  <si>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</si>
  <si>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</si>
  <si>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</si>
  <si>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</si>
  <si>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</si>
  <si>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</si>
  <si>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</si>
  <si>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</si>
  <si>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</si>
  <si>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</si>
  <si>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</si>
  <si>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</si>
  <si>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</si>
  <si>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</si>
  <si>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</si>
  <si>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</si>
  <si>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</si>
  <si>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</si>
  <si>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</si>
  <si>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</si>
  <si>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</si>
  <si>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</si>
  <si>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</si>
  <si>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</si>
  <si>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</si>
  <si>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</si>
  <si>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</si>
  <si>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</si>
  <si>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</si>
  <si>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</si>
  <si>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</si>
  <si>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</si>
  <si>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</si>
  <si>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</si>
  <si>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</si>
  <si>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</si>
  <si>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</si>
  <si>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</si>
  <si>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</si>
  <si>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</si>
  <si>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</si>
  <si>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</si>
  <si>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</si>
  <si>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</si>
  <si>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</si>
  <si>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</si>
  <si>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</si>
  <si>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</si>
  <si>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</si>
  <si>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</si>
  <si>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</si>
  <si>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</si>
  <si>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</si>
  <si>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</si>
  <si>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</si>
  <si>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</si>
  <si>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</si>
  <si>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</si>
  <si>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</si>
  <si>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</si>
  <si>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</si>
  <si>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</si>
  <si>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</si>
  <si>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</si>
  <si>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</si>
  <si>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</si>
  <si>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</si>
  <si>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</si>
  <si>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</si>
  <si>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</si>
  <si>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</si>
  <si>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</si>
  <si>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</si>
  <si>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</si>
  <si>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</si>
  <si>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</si>
  <si>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</si>
  <si>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</si>
  <si>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</si>
  <si>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</si>
  <si>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</si>
  <si>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</si>
  <si>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</si>
  <si>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</si>
  <si>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</si>
  <si>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</si>
  <si>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</si>
  <si>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</si>
  <si>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</si>
  <si>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</si>
  <si>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</si>
  <si>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</si>
  <si>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</si>
  <si>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</si>
  <si>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</si>
  <si>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</si>
  <si>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</si>
  <si>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</si>
  <si>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</si>
  <si>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</si>
  <si>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</si>
  <si>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</si>
  <si>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</si>
  <si>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</si>
  <si>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</si>
  <si>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</si>
  <si>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</si>
  <si>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</si>
  <si>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</si>
  <si>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</si>
  <si>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</si>
  <si>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</si>
  <si>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</si>
  <si>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</si>
  <si>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</si>
  <si>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</si>
  <si>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</si>
  <si>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</si>
  <si>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</si>
  <si>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</si>
  <si>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</si>
  <si>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</si>
  <si>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</si>
  <si>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</si>
  <si>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</si>
  <si>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</si>
  <si>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</si>
  <si>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</si>
  <si>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</si>
  <si>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</si>
  <si>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</si>
  <si>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</si>
  <si>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</si>
  <si>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</si>
  <si>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</si>
  <si>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</si>
  <si>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</si>
  <si>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</si>
  <si>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</si>
  <si>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</si>
  <si>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</si>
  <si>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</si>
  <si>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</si>
  <si>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</si>
  <si>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</si>
  <si>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</si>
  <si>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</si>
  <si>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</si>
  <si>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</si>
  <si>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</si>
  <si>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</si>
  <si>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</si>
  <si>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</si>
  <si>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</si>
  <si>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</si>
  <si>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</si>
  <si>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</si>
  <si>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</si>
  <si>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</si>
  <si>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</si>
  <si>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</si>
  <si>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</si>
  <si>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</si>
  <si>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</si>
  <si>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</si>
  <si>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</si>
  <si>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</si>
  <si>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</si>
  <si>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</si>
  <si>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</si>
  <si>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</si>
  <si>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</si>
  <si>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</si>
  <si>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</si>
  <si>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</si>
  <si>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</si>
  <si>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</si>
  <si>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</si>
  <si>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</si>
  <si>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</si>
  <si>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</si>
  <si>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</si>
  <si>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</si>
  <si>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</si>
  <si>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</si>
  <si>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</si>
  <si>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</si>
  <si>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</si>
  <si>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</si>
  <si>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</si>
  <si>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</si>
  <si>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</si>
  <si>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</si>
  <si>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</si>
  <si>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</si>
  <si>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</si>
  <si>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</si>
  <si>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</si>
  <si>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</si>
  <si>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</si>
  <si>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</si>
  <si>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</si>
  <si>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</si>
  <si>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</si>
  <si>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</si>
  <si>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</si>
  <si>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</si>
  <si>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</si>
  <si>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</si>
  <si>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</si>
  <si>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</si>
  <si>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</si>
  <si>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</si>
  <si>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</si>
  <si>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</si>
  <si>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</si>
  <si>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</si>
  <si>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</si>
  <si>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</si>
  <si>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</si>
  <si>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</si>
  <si>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</si>
  <si>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</si>
  <si>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</si>
  <si>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</si>
  <si>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</si>
  <si>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</si>
  <si>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</si>
  <si>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</si>
  <si>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</si>
  <si>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</si>
  <si>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</si>
  <si>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</si>
  <si>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</si>
  <si>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</si>
  <si>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</si>
  <si>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</si>
  <si>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</si>
  <si>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</si>
  <si>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</si>
  <si>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</si>
  <si>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</si>
  <si>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</si>
  <si>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</si>
  <si>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</si>
  <si>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</si>
  <si>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</si>
  <si>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</si>
  <si>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</si>
  <si>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</si>
  <si>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</si>
  <si>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</si>
  <si>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</si>
  <si>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</si>
  <si>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</si>
  <si>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</si>
  <si>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</si>
  <si>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</si>
  <si>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</si>
  <si>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</si>
  <si>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</si>
  <si>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</si>
  <si>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</si>
  <si>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</si>
  <si>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</si>
  <si>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</si>
  <si>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</si>
  <si>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</si>
  <si>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</si>
  <si>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</si>
  <si>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</si>
  <si>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</si>
  <si>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</si>
  <si>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</si>
  <si>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</si>
  <si>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</si>
  <si>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</si>
  <si>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</si>
  <si>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</si>
  <si>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</si>
  <si>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</si>
  <si>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</si>
  <si>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</si>
  <si>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</si>
  <si>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</si>
  <si>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</si>
  <si>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</si>
  <si>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</si>
  <si>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</si>
  <si>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</si>
  <si>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</si>
  <si>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</si>
  <si>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</si>
  <si>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</si>
  <si>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</si>
  <si>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</si>
  <si>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</si>
  <si>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</si>
  <si>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</si>
  <si>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</si>
  <si>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</si>
  <si>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</si>
  <si>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</si>
  <si>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</si>
  <si>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</si>
  <si>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</si>
  <si>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</si>
  <si>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</si>
  <si>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</si>
  <si>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</si>
  <si>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</si>
  <si>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</si>
  <si>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</si>
  <si>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</si>
  <si>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</si>
  <si>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</si>
  <si>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</si>
  <si>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</si>
  <si>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</si>
  <si>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</si>
  <si>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</si>
  <si>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</si>
  <si>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</si>
  <si>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</si>
  <si>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</si>
  <si>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</si>
  <si>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</si>
  <si>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</si>
  <si>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</si>
  <si>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</si>
  <si>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</si>
  <si>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</si>
  <si>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</si>
  <si>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</si>
  <si>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</si>
  <si>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</si>
  <si>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</si>
  <si>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</si>
  <si>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</si>
  <si>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</si>
  <si>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</si>
  <si>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</si>
  <si>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</si>
  <si>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</si>
  <si>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</si>
  <si>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</si>
  <si>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</si>
  <si>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</si>
  <si>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</si>
  <si>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</si>
  <si>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</si>
  <si>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</si>
  <si>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</si>
  <si>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</si>
  <si>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</si>
  <si>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</si>
  <si>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</si>
  <si>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</si>
  <si>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</si>
  <si>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</si>
  <si>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</si>
  <si>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</si>
  <si>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</si>
  <si>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</si>
  <si>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</si>
  <si>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</si>
  <si>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</si>
  <si>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</si>
  <si>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</si>
  <si>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</si>
  <si>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</si>
  <si>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</si>
  <si>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</si>
  <si>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</si>
  <si>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</si>
  <si>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</si>
  <si>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</si>
  <si>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</si>
  <si>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</si>
  <si>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</si>
  <si>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</si>
  <si>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</si>
  <si>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</si>
  <si>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</si>
  <si>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</si>
  <si>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</si>
  <si>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</si>
  <si>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</si>
  <si>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</si>
  <si>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</si>
  <si>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</si>
  <si>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</si>
  <si>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</si>
  <si>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</si>
  <si>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</si>
  <si>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</si>
  <si>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</si>
  <si>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</si>
  <si>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</si>
  <si>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</si>
  <si>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</si>
  <si>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</si>
  <si>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</si>
  <si>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</si>
  <si>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</si>
  <si>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</si>
  <si>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</si>
  <si>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</si>
  <si>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</si>
  <si>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</si>
  <si>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</si>
  <si>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</si>
  <si>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</si>
  <si>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</si>
  <si>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</si>
  <si>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</si>
  <si>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</si>
  <si>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</si>
  <si>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</si>
  <si>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</si>
  <si>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</si>
  <si>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</si>
  <si>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</si>
  <si>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</si>
  <si>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</si>
  <si>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</si>
  <si>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</si>
  <si>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</si>
  <si>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</si>
  <si>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</si>
  <si>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</si>
  <si>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</si>
  <si>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</si>
  <si>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</si>
  <si>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</si>
  <si>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</si>
  <si>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</si>
  <si>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</si>
  <si>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</si>
  <si>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</si>
  <si>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</si>
  <si>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</si>
  <si>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</si>
  <si>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</si>
  <si>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</si>
  <si>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</si>
  <si>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</si>
  <si>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</si>
  <si>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</si>
  <si>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</si>
  <si>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</si>
  <si>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</si>
  <si>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</si>
  <si>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</si>
  <si>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</si>
  <si>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</si>
  <si>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</si>
  <si>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</si>
  <si>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</si>
  <si>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</si>
  <si>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</si>
  <si>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</si>
  <si>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</si>
  <si>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</si>
  <si>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</si>
  <si>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</si>
  <si>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</si>
  <si>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</si>
  <si>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</si>
  <si>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</si>
  <si>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</si>
  <si>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</si>
  <si>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</si>
  <si>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</si>
  <si>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</si>
  <si>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</si>
  <si>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</si>
  <si>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</si>
  <si>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</si>
  <si>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</si>
  <si>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</si>
  <si>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</si>
  <si>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</si>
  <si>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</si>
  <si>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</si>
  <si>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</si>
  <si>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</si>
  <si>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</si>
  <si>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</si>
  <si>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</si>
  <si>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</si>
  <si>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</si>
  <si>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</si>
  <si>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</si>
  <si>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</si>
  <si>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</si>
  <si>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</si>
  <si>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</si>
  <si>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</si>
  <si>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</si>
  <si>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</si>
  <si>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</si>
  <si>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</si>
  <si>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</si>
  <si>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</si>
  <si>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</si>
  <si>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</si>
  <si>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</si>
  <si>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</si>
  <si>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</si>
  <si>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</si>
  <si>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</si>
  <si>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</si>
  <si>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</si>
  <si>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</si>
  <si>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</si>
  <si>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</si>
  <si>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</si>
  <si>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</si>
  <si>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</si>
  <si>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</si>
  <si>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</si>
  <si>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</si>
  <si>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</si>
  <si>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</si>
  <si>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</si>
  <si>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</si>
  <si>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</si>
  <si>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</si>
  <si>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</si>
  <si>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</si>
  <si>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</si>
  <si>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</si>
  <si>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</si>
  <si>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</si>
  <si>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</si>
  <si>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</si>
  <si>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</si>
  <si>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</si>
  <si>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</si>
  <si>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</si>
  <si>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</si>
  <si>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</si>
  <si>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</si>
  <si>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</si>
  <si>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</si>
  <si>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</si>
  <si>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</si>
  <si>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</si>
  <si>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</si>
  <si>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</si>
  <si>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</si>
  <si>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</si>
  <si>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</si>
  <si>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</si>
  <si>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</si>
  <si>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</si>
  <si>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</si>
  <si>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</si>
  <si>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</si>
  <si>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</si>
  <si>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</si>
  <si>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</si>
  <si>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</si>
  <si>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</si>
  <si>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</si>
  <si>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</si>
  <si>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</si>
  <si>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</si>
  <si>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</si>
  <si>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</si>
  <si>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</si>
  <si>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</si>
  <si>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</si>
  <si>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</si>
  <si>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</si>
  <si>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</si>
  <si>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</si>
  <si>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</si>
  <si>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</si>
  <si>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</si>
  <si>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</si>
  <si>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</si>
  <si>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</si>
  <si>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</si>
  <si>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</si>
  <si>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</si>
  <si>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</si>
  <si>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</si>
  <si>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</si>
  <si>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</si>
  <si>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</si>
  <si>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</si>
  <si>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</si>
  <si>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</si>
  <si>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</si>
  <si>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</si>
  <si>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</si>
  <si>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</si>
  <si>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</si>
  <si>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</si>
  <si>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</si>
  <si>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</si>
  <si>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</si>
  <si>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</si>
  <si>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</si>
  <si>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</si>
  <si>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</si>
  <si>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</si>
  <si>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</si>
  <si>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</si>
  <si>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</si>
  <si>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</si>
  <si>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</si>
  <si>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</si>
  <si>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</si>
  <si>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</si>
  <si>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</si>
  <si>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</si>
  <si>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</si>
  <si>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</si>
  <si>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</si>
  <si>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</si>
  <si>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</si>
  <si>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t>ΝΕΟΣ ΙΔΟΧ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</si>
  <si>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</si>
  <si>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</si>
  <si>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</si>
  <si>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</si>
  <si>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</si>
  <si>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ΠΡΟΥΠΟΛΟΓΙΣΜΟΣ 2023</t>
  </si>
  <si>
    <t>9853</t>
  </si>
  <si>
    <t>Συμμετοχές σε μετοχικό κεφάλαιο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</si>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</sst>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</numFmts>
  <fonts count="132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i/>
      <u/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color indexed="8"/>
      <name val="Arial Greek"/>
      <charset val="161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7">
    <xf numFmtId="0" fontId="0" fillId="0" borderId="0"/>
    <xf numFmtId="0" fontId="39" fillId="0" borderId="0"/>
    <xf numFmtId="0" fontId="49" fillId="0" borderId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7" borderId="0" applyNumberFormat="0" applyBorder="0" applyAlignment="0" applyProtection="0"/>
    <xf numFmtId="0" fontId="59" fillId="11" borderId="0" applyNumberFormat="0" applyBorder="0" applyAlignment="0" applyProtection="0"/>
    <xf numFmtId="0" fontId="60" fillId="28" borderId="12" applyNumberFormat="0" applyAlignment="0" applyProtection="0"/>
    <xf numFmtId="0" fontId="61" fillId="29" borderId="13" applyNumberFormat="0" applyAlignment="0" applyProtection="0"/>
    <xf numFmtId="43" fontId="62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12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0" applyNumberFormat="0" applyFill="0" applyBorder="0" applyAlignment="0" applyProtection="0"/>
    <xf numFmtId="0" fontId="68" fillId="15" borderId="12" applyNumberFormat="0" applyAlignment="0" applyProtection="0"/>
    <xf numFmtId="0" fontId="69" fillId="0" borderId="17" applyNumberFormat="0" applyFill="0" applyAlignment="0" applyProtection="0"/>
    <xf numFmtId="0" fontId="70" fillId="30" borderId="0" applyNumberFormat="0" applyBorder="0" applyAlignment="0" applyProtection="0"/>
    <xf numFmtId="0" fontId="62" fillId="0" borderId="0"/>
    <xf numFmtId="0" fontId="57" fillId="0" borderId="0"/>
    <xf numFmtId="165" fontId="7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31" borderId="18" applyNumberFormat="0" applyFont="0" applyAlignment="0" applyProtection="0"/>
    <xf numFmtId="0" fontId="72" fillId="28" borderId="19" applyNumberFormat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1" fillId="0" borderId="0"/>
    <xf numFmtId="0" fontId="39" fillId="0" borderId="0"/>
    <xf numFmtId="0" fontId="51" fillId="0" borderId="0"/>
    <xf numFmtId="0" fontId="76" fillId="0" borderId="0" applyNumberFormat="0" applyFill="0" applyBorder="0" applyProtection="0">
      <alignment vertical="top"/>
    </xf>
    <xf numFmtId="0" fontId="51" fillId="0" borderId="0"/>
    <xf numFmtId="43" fontId="6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9" fillId="0" borderId="0"/>
    <xf numFmtId="0" fontId="108" fillId="0" borderId="0"/>
    <xf numFmtId="0" fontId="15" fillId="0" borderId="0"/>
    <xf numFmtId="0" fontId="17" fillId="0" borderId="0"/>
    <xf numFmtId="0" fontId="14" fillId="0" borderId="0"/>
    <xf numFmtId="0" fontId="111" fillId="0" borderId="0"/>
    <xf numFmtId="164" fontId="48" fillId="0" borderId="0" applyFont="0" applyFill="0" applyBorder="0" applyAlignment="0" applyProtection="0"/>
    <xf numFmtId="0" fontId="111" fillId="0" borderId="0"/>
    <xf numFmtId="0" fontId="13" fillId="0" borderId="0"/>
    <xf numFmtId="0" fontId="12" fillId="0" borderId="0"/>
    <xf numFmtId="43" fontId="108" fillId="0" borderId="0" applyFont="0" applyFill="0" applyBorder="0" applyAlignment="0" applyProtection="0"/>
    <xf numFmtId="0" fontId="11" fillId="0" borderId="0"/>
    <xf numFmtId="0" fontId="10" fillId="0" borderId="0"/>
    <xf numFmtId="0" fontId="60" fillId="28" borderId="66" applyNumberFormat="0" applyAlignment="0" applyProtection="0"/>
    <xf numFmtId="43" fontId="62" fillId="0" borderId="0" applyFont="0" applyFill="0" applyBorder="0" applyAlignment="0" applyProtection="0"/>
    <xf numFmtId="0" fontId="74" fillId="0" borderId="73" applyNumberFormat="0" applyFill="0" applyAlignment="0" applyProtection="0"/>
    <xf numFmtId="0" fontId="68" fillId="15" borderId="66" applyNumberFormat="0" applyAlignment="0" applyProtection="0"/>
    <xf numFmtId="0" fontId="57" fillId="31" borderId="67" applyNumberFormat="0" applyFont="0" applyAlignment="0" applyProtection="0"/>
    <xf numFmtId="0" fontId="72" fillId="28" borderId="68" applyNumberFormat="0" applyAlignment="0" applyProtection="0"/>
    <xf numFmtId="0" fontId="72" fillId="28" borderId="72" applyNumberFormat="0" applyAlignment="0" applyProtection="0"/>
    <xf numFmtId="0" fontId="57" fillId="31" borderId="71" applyNumberFormat="0" applyFont="0" applyAlignment="0" applyProtection="0"/>
    <xf numFmtId="0" fontId="68" fillId="15" borderId="70" applyNumberFormat="0" applyAlignment="0" applyProtection="0"/>
    <xf numFmtId="0" fontId="74" fillId="0" borderId="69" applyNumberFormat="0" applyFill="0" applyAlignment="0" applyProtection="0"/>
    <xf numFmtId="0" fontId="60" fillId="28" borderId="70" applyNumberFormat="0" applyAlignment="0" applyProtection="0"/>
    <xf numFmtId="0" fontId="9" fillId="0" borderId="0"/>
    <xf numFmtId="0" fontId="9" fillId="0" borderId="0"/>
    <xf numFmtId="0" fontId="49" fillId="0" borderId="0"/>
    <xf numFmtId="0" fontId="49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9" fontId="4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60" fillId="28" borderId="95" applyNumberFormat="0" applyAlignment="0" applyProtection="0"/>
    <xf numFmtId="43" fontId="62" fillId="0" borderId="0" applyFont="0" applyFill="0" applyBorder="0" applyAlignment="0" applyProtection="0"/>
    <xf numFmtId="0" fontId="68" fillId="15" borderId="95" applyNumberFormat="0" applyAlignment="0" applyProtection="0"/>
    <xf numFmtId="0" fontId="57" fillId="31" borderId="96" applyNumberFormat="0" applyFont="0" applyAlignment="0" applyProtection="0"/>
    <xf numFmtId="0" fontId="72" fillId="28" borderId="97" applyNumberFormat="0" applyAlignment="0" applyProtection="0"/>
    <xf numFmtId="0" fontId="74" fillId="0" borderId="98" applyNumberFormat="0" applyFill="0" applyAlignment="0" applyProtection="0"/>
    <xf numFmtId="0" fontId="3" fillId="0" borderId="0"/>
    <xf numFmtId="0" fontId="3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8" borderId="99" applyNumberFormat="0" applyAlignment="0" applyProtection="0"/>
    <xf numFmtId="43" fontId="62" fillId="0" borderId="0" applyFont="0" applyFill="0" applyBorder="0" applyAlignment="0" applyProtection="0"/>
    <xf numFmtId="0" fontId="68" fillId="15" borderId="99" applyNumberFormat="0" applyAlignment="0" applyProtection="0"/>
    <xf numFmtId="0" fontId="57" fillId="31" borderId="100" applyNumberFormat="0" applyFont="0" applyAlignment="0" applyProtection="0"/>
    <xf numFmtId="0" fontId="72" fillId="28" borderId="101" applyNumberFormat="0" applyAlignment="0" applyProtection="0"/>
    <xf numFmtId="0" fontId="74" fillId="0" borderId="102" applyNumberFormat="0" applyFill="0" applyAlignment="0" applyProtection="0"/>
    <xf numFmtId="0" fontId="3" fillId="0" borderId="0"/>
    <xf numFmtId="0" fontId="3" fillId="0" borderId="0"/>
    <xf numFmtId="0" fontId="49" fillId="0" borderId="0"/>
    <xf numFmtId="0" fontId="49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9" fontId="4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08" fillId="0" borderId="0" applyFont="0" applyFill="0" applyBorder="0" applyAlignment="0" applyProtection="0"/>
    <xf numFmtId="0" fontId="3" fillId="0" borderId="0"/>
    <xf numFmtId="0" fontId="3" fillId="0" borderId="0"/>
    <xf numFmtId="0" fontId="60" fillId="28" borderId="99" applyNumberFormat="0" applyAlignment="0" applyProtection="0"/>
    <xf numFmtId="43" fontId="62" fillId="0" borderId="0" applyFont="0" applyFill="0" applyBorder="0" applyAlignment="0" applyProtection="0"/>
    <xf numFmtId="0" fontId="74" fillId="0" borderId="102" applyNumberFormat="0" applyFill="0" applyAlignment="0" applyProtection="0"/>
    <xf numFmtId="0" fontId="68" fillId="15" borderId="99" applyNumberFormat="0" applyAlignment="0" applyProtection="0"/>
    <xf numFmtId="0" fontId="57" fillId="31" borderId="100" applyNumberFormat="0" applyFont="0" applyAlignment="0" applyProtection="0"/>
    <xf numFmtId="0" fontId="72" fillId="28" borderId="101" applyNumberFormat="0" applyAlignment="0" applyProtection="0"/>
    <xf numFmtId="0" fontId="72" fillId="28" borderId="101" applyNumberFormat="0" applyAlignment="0" applyProtection="0"/>
    <xf numFmtId="0" fontId="57" fillId="31" borderId="100" applyNumberFormat="0" applyFont="0" applyAlignment="0" applyProtection="0"/>
    <xf numFmtId="0" fontId="68" fillId="15" borderId="99" applyNumberFormat="0" applyAlignment="0" applyProtection="0"/>
    <xf numFmtId="0" fontId="74" fillId="0" borderId="102" applyNumberFormat="0" applyFill="0" applyAlignment="0" applyProtection="0"/>
    <xf numFmtId="0" fontId="60" fillId="28" borderId="99" applyNumberFormat="0" applyAlignment="0" applyProtection="0"/>
    <xf numFmtId="0" fontId="3" fillId="0" borderId="0"/>
    <xf numFmtId="0" fontId="3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8" borderId="99" applyNumberFormat="0" applyAlignment="0" applyProtection="0"/>
    <xf numFmtId="0" fontId="74" fillId="0" borderId="102" applyNumberFormat="0" applyFill="0" applyAlignment="0" applyProtection="0"/>
    <xf numFmtId="0" fontId="68" fillId="15" borderId="99" applyNumberFormat="0" applyAlignment="0" applyProtection="0"/>
    <xf numFmtId="0" fontId="57" fillId="31" borderId="100" applyNumberFormat="0" applyFont="0" applyAlignment="0" applyProtection="0"/>
    <xf numFmtId="0" fontId="57" fillId="31" borderId="100" applyNumberFormat="0" applyFont="0" applyAlignment="0" applyProtection="0"/>
    <xf numFmtId="0" fontId="68" fillId="15" borderId="99" applyNumberFormat="0" applyAlignment="0" applyProtection="0"/>
    <xf numFmtId="0" fontId="74" fillId="0" borderId="102" applyNumberFormat="0" applyFill="0" applyAlignment="0" applyProtection="0"/>
    <xf numFmtId="0" fontId="60" fillId="28" borderId="99" applyNumberFormat="0" applyAlignment="0" applyProtection="0"/>
    <xf numFmtId="0" fontId="60" fillId="28" borderId="115" applyNumberFormat="0" applyAlignment="0" applyProtection="0"/>
    <xf numFmtId="0" fontId="60" fillId="28" borderId="115" applyNumberFormat="0" applyAlignment="0" applyProtection="0"/>
    <xf numFmtId="0" fontId="68" fillId="15" borderId="115" applyNumberFormat="0" applyAlignment="0" applyProtection="0"/>
    <xf numFmtId="43" fontId="62" fillId="0" borderId="0" applyFont="0" applyFill="0" applyBorder="0" applyAlignment="0" applyProtection="0"/>
    <xf numFmtId="0" fontId="57" fillId="31" borderId="116" applyNumberFormat="0" applyFont="0" applyAlignment="0" applyProtection="0"/>
    <xf numFmtId="0" fontId="57" fillId="31" borderId="116" applyNumberFormat="0" applyFont="0" applyAlignment="0" applyProtection="0"/>
    <xf numFmtId="0" fontId="72" fillId="28" borderId="117" applyNumberFormat="0" applyAlignment="0" applyProtection="0"/>
    <xf numFmtId="0" fontId="74" fillId="0" borderId="118" applyNumberFormat="0" applyFill="0" applyAlignment="0" applyProtection="0"/>
    <xf numFmtId="0" fontId="68" fillId="15" borderId="115" applyNumberFormat="0" applyAlignment="0" applyProtection="0"/>
    <xf numFmtId="0" fontId="74" fillId="0" borderId="118" applyNumberFormat="0" applyFill="0" applyAlignment="0" applyProtection="0"/>
    <xf numFmtId="0" fontId="2" fillId="0" borderId="0"/>
    <xf numFmtId="0" fontId="2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0" fillId="28" borderId="115" applyNumberFormat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28" borderId="109" applyNumberFormat="0" applyAlignment="0" applyProtection="0"/>
    <xf numFmtId="43" fontId="62" fillId="0" borderId="0" applyFont="0" applyFill="0" applyBorder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72" fillId="28" borderId="111" applyNumberFormat="0" applyAlignment="0" applyProtection="0"/>
    <xf numFmtId="0" fontId="74" fillId="0" borderId="112" applyNumberFormat="0" applyFill="0" applyAlignment="0" applyProtection="0"/>
    <xf numFmtId="0" fontId="2" fillId="0" borderId="0"/>
    <xf numFmtId="0" fontId="2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8" fillId="0" borderId="0" applyFont="0" applyFill="0" applyBorder="0" applyAlignment="0" applyProtection="0"/>
    <xf numFmtId="0" fontId="2" fillId="0" borderId="0"/>
    <xf numFmtId="0" fontId="2" fillId="0" borderId="0"/>
    <xf numFmtId="0" fontId="60" fillId="28" borderId="109" applyNumberFormat="0" applyAlignment="0" applyProtection="0"/>
    <xf numFmtId="43" fontId="62" fillId="0" borderId="0" applyFont="0" applyFill="0" applyBorder="0" applyAlignment="0" applyProtection="0"/>
    <xf numFmtId="0" fontId="74" fillId="0" borderId="112" applyNumberFormat="0" applyFill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72" fillId="28" borderId="111" applyNumberFormat="0" applyAlignment="0" applyProtection="0"/>
    <xf numFmtId="0" fontId="72" fillId="28" borderId="111" applyNumberFormat="0" applyAlignment="0" applyProtection="0"/>
    <xf numFmtId="0" fontId="57" fillId="31" borderId="110" applyNumberFormat="0" applyFont="0" applyAlignment="0" applyProtection="0"/>
    <xf numFmtId="0" fontId="68" fillId="15" borderId="109" applyNumberFormat="0" applyAlignment="0" applyProtection="0"/>
    <xf numFmtId="0" fontId="74" fillId="0" borderId="112" applyNumberFormat="0" applyFill="0" applyAlignment="0" applyProtection="0"/>
    <xf numFmtId="0" fontId="60" fillId="28" borderId="109" applyNumberFormat="0" applyAlignment="0" applyProtection="0"/>
    <xf numFmtId="0" fontId="2" fillId="0" borderId="0"/>
    <xf numFmtId="0" fontId="2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28" borderId="109" applyNumberFormat="0" applyAlignment="0" applyProtection="0"/>
    <xf numFmtId="0" fontId="74" fillId="0" borderId="112" applyNumberFormat="0" applyFill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57" fillId="31" borderId="110" applyNumberFormat="0" applyFont="0" applyAlignment="0" applyProtection="0"/>
    <xf numFmtId="0" fontId="68" fillId="15" borderId="109" applyNumberFormat="0" applyAlignment="0" applyProtection="0"/>
    <xf numFmtId="0" fontId="74" fillId="0" borderId="112" applyNumberFormat="0" applyFill="0" applyAlignment="0" applyProtection="0"/>
    <xf numFmtId="0" fontId="60" fillId="28" borderId="109" applyNumberFormat="0" applyAlignment="0" applyProtection="0"/>
    <xf numFmtId="0" fontId="2" fillId="0" borderId="0"/>
    <xf numFmtId="0" fontId="60" fillId="28" borderId="109" applyNumberFormat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72" fillId="28" borderId="111" applyNumberFormat="0" applyAlignment="0" applyProtection="0"/>
    <xf numFmtId="0" fontId="74" fillId="0" borderId="112" applyNumberFormat="0" applyFill="0" applyAlignment="0" applyProtection="0"/>
    <xf numFmtId="0" fontId="2" fillId="0" borderId="0"/>
    <xf numFmtId="0" fontId="2" fillId="0" borderId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28" borderId="109" applyNumberFormat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72" fillId="28" borderId="111" applyNumberFormat="0" applyAlignment="0" applyProtection="0"/>
    <xf numFmtId="0" fontId="74" fillId="0" borderId="112" applyNumberFormat="0" applyFill="0" applyAlignment="0" applyProtection="0"/>
    <xf numFmtId="0" fontId="2" fillId="0" borderId="0"/>
    <xf numFmtId="0" fontId="2" fillId="0" borderId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28" borderId="109" applyNumberFormat="0" applyAlignment="0" applyProtection="0"/>
    <xf numFmtId="0" fontId="74" fillId="0" borderId="112" applyNumberFormat="0" applyFill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72" fillId="28" borderId="111" applyNumberFormat="0" applyAlignment="0" applyProtection="0"/>
    <xf numFmtId="0" fontId="72" fillId="28" borderId="111" applyNumberFormat="0" applyAlignment="0" applyProtection="0"/>
    <xf numFmtId="0" fontId="57" fillId="31" borderId="110" applyNumberFormat="0" applyFont="0" applyAlignment="0" applyProtection="0"/>
    <xf numFmtId="0" fontId="68" fillId="15" borderId="109" applyNumberFormat="0" applyAlignment="0" applyProtection="0"/>
    <xf numFmtId="0" fontId="74" fillId="0" borderId="112" applyNumberFormat="0" applyFill="0" applyAlignment="0" applyProtection="0"/>
    <xf numFmtId="0" fontId="60" fillId="28" borderId="109" applyNumberFormat="0" applyAlignment="0" applyProtection="0"/>
    <xf numFmtId="0" fontId="2" fillId="0" borderId="0"/>
    <xf numFmtId="0" fontId="2" fillId="0" borderId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28" borderId="109" applyNumberFormat="0" applyAlignment="0" applyProtection="0"/>
    <xf numFmtId="0" fontId="74" fillId="0" borderId="112" applyNumberFormat="0" applyFill="0" applyAlignment="0" applyProtection="0"/>
    <xf numFmtId="0" fontId="68" fillId="15" borderId="109" applyNumberFormat="0" applyAlignment="0" applyProtection="0"/>
    <xf numFmtId="0" fontId="57" fillId="31" borderId="110" applyNumberFormat="0" applyFont="0" applyAlignment="0" applyProtection="0"/>
    <xf numFmtId="0" fontId="57" fillId="31" borderId="110" applyNumberFormat="0" applyFont="0" applyAlignment="0" applyProtection="0"/>
    <xf numFmtId="0" fontId="68" fillId="15" borderId="109" applyNumberFormat="0" applyAlignment="0" applyProtection="0"/>
    <xf numFmtId="0" fontId="74" fillId="0" borderId="112" applyNumberFormat="0" applyFill="0" applyAlignment="0" applyProtection="0"/>
    <xf numFmtId="0" fontId="60" fillId="28" borderId="109" applyNumberFormat="0" applyAlignment="0" applyProtection="0"/>
    <xf numFmtId="0" fontId="57" fillId="31" borderId="116" applyNumberFormat="0" applyFont="0" applyAlignment="0" applyProtection="0"/>
    <xf numFmtId="0" fontId="74" fillId="0" borderId="118" applyNumberFormat="0" applyFill="0" applyAlignment="0" applyProtection="0"/>
    <xf numFmtId="0" fontId="68" fillId="15" borderId="115" applyNumberFormat="0" applyAlignment="0" applyProtection="0"/>
    <xf numFmtId="0" fontId="68" fillId="15" borderId="115" applyNumberFormat="0" applyAlignment="0" applyProtection="0"/>
    <xf numFmtId="43" fontId="62" fillId="0" borderId="0" applyFont="0" applyFill="0" applyBorder="0" applyAlignment="0" applyProtection="0"/>
    <xf numFmtId="0" fontId="57" fillId="31" borderId="18" applyNumberFormat="0" applyFont="0" applyAlignment="0" applyProtection="0"/>
    <xf numFmtId="0" fontId="68" fillId="15" borderId="115" applyNumberFormat="0" applyAlignment="0" applyProtection="0"/>
    <xf numFmtId="0" fontId="60" fillId="28" borderId="109" applyNumberFormat="0" applyAlignment="0" applyProtection="0"/>
    <xf numFmtId="0" fontId="74" fillId="0" borderId="112" applyNumberFormat="0" applyFill="0" applyAlignment="0" applyProtection="0"/>
    <xf numFmtId="0" fontId="68" fillId="15" borderId="109" applyNumberFormat="0" applyAlignment="0" applyProtection="0"/>
    <xf numFmtId="0" fontId="57" fillId="31" borderId="18" applyNumberFormat="0" applyFont="0" applyAlignment="0" applyProtection="0"/>
    <xf numFmtId="0" fontId="72" fillId="28" borderId="111" applyNumberFormat="0" applyAlignment="0" applyProtection="0"/>
    <xf numFmtId="0" fontId="72" fillId="28" borderId="111" applyNumberFormat="0" applyAlignment="0" applyProtection="0"/>
    <xf numFmtId="0" fontId="57" fillId="31" borderId="18" applyNumberFormat="0" applyFont="0" applyAlignment="0" applyProtection="0"/>
    <xf numFmtId="0" fontId="68" fillId="15" borderId="109" applyNumberFormat="0" applyAlignment="0" applyProtection="0"/>
    <xf numFmtId="0" fontId="74" fillId="0" borderId="112" applyNumberFormat="0" applyFill="0" applyAlignment="0" applyProtection="0"/>
    <xf numFmtId="0" fontId="60" fillId="28" borderId="109" applyNumberFormat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0" fillId="28" borderId="115" applyNumberFormat="0" applyAlignment="0" applyProtection="0"/>
    <xf numFmtId="0" fontId="72" fillId="28" borderId="117" applyNumberFormat="0" applyAlignment="0" applyProtection="0"/>
    <xf numFmtId="43" fontId="108" fillId="0" borderId="0" applyFont="0" applyFill="0" applyBorder="0" applyAlignment="0" applyProtection="0"/>
    <xf numFmtId="0" fontId="60" fillId="28" borderId="115" applyNumberFormat="0" applyAlignment="0" applyProtection="0"/>
    <xf numFmtId="0" fontId="72" fillId="28" borderId="117" applyNumberFormat="0" applyAlignment="0" applyProtection="0"/>
    <xf numFmtId="43" fontId="62" fillId="0" borderId="0" applyFont="0" applyFill="0" applyBorder="0" applyAlignment="0" applyProtection="0"/>
    <xf numFmtId="0" fontId="57" fillId="31" borderId="18" applyNumberFormat="0" applyFont="0" applyAlignment="0" applyProtection="0"/>
    <xf numFmtId="0" fontId="57" fillId="31" borderId="18" applyNumberFormat="0" applyFont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74" fillId="0" borderId="118" applyNumberFormat="0" applyFill="0" applyAlignment="0" applyProtection="0"/>
    <xf numFmtId="0" fontId="74" fillId="0" borderId="118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31" borderId="18" applyNumberFormat="0" applyFont="0" applyAlignment="0" applyProtection="0"/>
    <xf numFmtId="0" fontId="57" fillId="31" borderId="116" applyNumberFormat="0" applyFont="0" applyAlignment="0" applyProtection="0"/>
    <xf numFmtId="0" fontId="57" fillId="31" borderId="18" applyNumberFormat="0" applyFont="0" applyAlignment="0" applyProtection="0"/>
    <xf numFmtId="0" fontId="74" fillId="0" borderId="118" applyNumberFormat="0" applyFill="0" applyAlignment="0" applyProtection="0"/>
    <xf numFmtId="0" fontId="68" fillId="15" borderId="115" applyNumberFormat="0" applyAlignment="0" applyProtection="0"/>
    <xf numFmtId="0" fontId="60" fillId="28" borderId="115" applyNumberFormat="0" applyAlignment="0" applyProtection="0"/>
    <xf numFmtId="0" fontId="57" fillId="31" borderId="18" applyNumberFormat="0" applyFont="0" applyAlignment="0" applyProtection="0"/>
    <xf numFmtId="0" fontId="72" fillId="28" borderId="117" applyNumberFormat="0" applyAlignment="0" applyProtection="0"/>
    <xf numFmtId="0" fontId="57" fillId="31" borderId="116" applyNumberFormat="0" applyFont="0" applyAlignment="0" applyProtection="0"/>
    <xf numFmtId="0" fontId="57" fillId="31" borderId="116" applyNumberFormat="0" applyFont="0" applyAlignment="0" applyProtection="0"/>
    <xf numFmtId="0" fontId="57" fillId="31" borderId="18" applyNumberFormat="0" applyFont="0" applyAlignment="0" applyProtection="0"/>
    <xf numFmtId="0" fontId="57" fillId="31" borderId="18" applyNumberFormat="0" applyFont="0" applyAlignment="0" applyProtection="0"/>
    <xf numFmtId="44" fontId="17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8" fillId="0" borderId="0" applyFont="0" applyFill="0" applyBorder="0" applyAlignment="0" applyProtection="0"/>
    <xf numFmtId="0" fontId="1" fillId="0" borderId="0"/>
    <xf numFmtId="0" fontId="1" fillId="0" borderId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0" fontId="74" fillId="0" borderId="122" applyNumberFormat="0" applyFill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72" fillId="28" borderId="121" applyNumberFormat="0" applyAlignment="0" applyProtection="0"/>
    <xf numFmtId="0" fontId="57" fillId="31" borderId="120" applyNumberFormat="0" applyFon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57" fillId="31" borderId="120" applyNumberFormat="0" applyFont="0" applyAlignment="0" applyProtection="0"/>
    <xf numFmtId="0" fontId="74" fillId="0" borderId="122" applyNumberFormat="0" applyFill="0" applyAlignment="0" applyProtection="0"/>
    <xf numFmtId="0" fontId="1" fillId="0" borderId="0"/>
    <xf numFmtId="0" fontId="1" fillId="0" borderId="0"/>
    <xf numFmtId="0" fontId="57" fillId="31" borderId="120" applyNumberFormat="0" applyFont="0" applyAlignment="0" applyProtection="0"/>
    <xf numFmtId="0" fontId="57" fillId="31" borderId="120" applyNumberFormat="0" applyFont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74" fillId="0" borderId="122" applyNumberFormat="0" applyFill="0" applyAlignment="0" applyProtection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8" fillId="0" borderId="0" applyFont="0" applyFill="0" applyBorder="0" applyAlignment="0" applyProtection="0"/>
    <xf numFmtId="0" fontId="1" fillId="0" borderId="0"/>
    <xf numFmtId="0" fontId="1" fillId="0" borderId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0" fontId="74" fillId="0" borderId="122" applyNumberFormat="0" applyFill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72" fillId="28" borderId="121" applyNumberFormat="0" applyAlignment="0" applyProtection="0"/>
    <xf numFmtId="0" fontId="57" fillId="31" borderId="120" applyNumberFormat="0" applyFon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28" borderId="119" applyNumberFormat="0" applyAlignment="0" applyProtection="0"/>
    <xf numFmtId="0" fontId="74" fillId="0" borderId="122" applyNumberFormat="0" applyFill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57" fillId="31" borderId="120" applyNumberFormat="0" applyFon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1" fillId="0" borderId="0"/>
    <xf numFmtId="44" fontId="17" fillId="0" borderId="0" applyFont="0" applyFill="0" applyBorder="0" applyAlignment="0" applyProtection="0"/>
    <xf numFmtId="0" fontId="60" fillId="28" borderId="119" applyNumberFormat="0" applyAlignment="0" applyProtection="0"/>
    <xf numFmtId="0" fontId="68" fillId="15" borderId="119" applyNumberFormat="0" applyAlignment="0" applyProtection="0"/>
    <xf numFmtId="0" fontId="60" fillId="28" borderId="119" applyNumberFormat="0" applyAlignment="0" applyProtection="0"/>
    <xf numFmtId="0" fontId="68" fillId="15" borderId="119" applyNumberFormat="0" applyAlignment="0" applyProtection="0"/>
    <xf numFmtId="0" fontId="68" fillId="15" borderId="119" applyNumberFormat="0" applyAlignment="0" applyProtection="0"/>
    <xf numFmtId="0" fontId="60" fillId="28" borderId="119" applyNumberFormat="0" applyAlignment="0" applyProtection="0"/>
    <xf numFmtId="0" fontId="60" fillId="28" borderId="119" applyNumberFormat="0" applyAlignment="0" applyProtection="0"/>
    <xf numFmtId="0" fontId="68" fillId="15" borderId="119" applyNumberFormat="0" applyAlignment="0" applyProtection="0"/>
    <xf numFmtId="0" fontId="72" fillId="28" borderId="121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74" fillId="0" borderId="122" applyNumberFormat="0" applyFill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72" fillId="28" borderId="121" applyNumberFormat="0" applyAlignment="0" applyProtection="0"/>
    <xf numFmtId="0" fontId="57" fillId="31" borderId="120" applyNumberFormat="0" applyFon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43" fontId="108" fillId="0" borderId="0" applyFont="0" applyFill="0" applyBorder="0" applyAlignment="0" applyProtection="0"/>
    <xf numFmtId="0" fontId="57" fillId="31" borderId="120" applyNumberFormat="0" applyFont="0" applyAlignment="0" applyProtection="0"/>
    <xf numFmtId="0" fontId="57" fillId="31" borderId="12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28" borderId="119" applyNumberFormat="0" applyAlignment="0" applyProtection="0"/>
    <xf numFmtId="0" fontId="74" fillId="0" borderId="122" applyNumberFormat="0" applyFill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72" fillId="28" borderId="121" applyNumberFormat="0" applyAlignment="0" applyProtection="0"/>
    <xf numFmtId="0" fontId="57" fillId="31" borderId="120" applyNumberFormat="0" applyFon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57" fillId="31" borderId="120" applyNumberFormat="0" applyFont="0" applyAlignment="0" applyProtection="0"/>
    <xf numFmtId="0" fontId="74" fillId="0" borderId="122" applyNumberFormat="0" applyFill="0" applyAlignment="0" applyProtection="0"/>
    <xf numFmtId="0" fontId="74" fillId="0" borderId="122" applyNumberFormat="0" applyFill="0" applyAlignment="0" applyProtection="0"/>
    <xf numFmtId="0" fontId="72" fillId="28" borderId="121" applyNumberFormat="0" applyAlignment="0" applyProtection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0" fontId="60" fillId="28" borderId="119" applyNumberFormat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0" fontId="68" fillId="15" borderId="119" applyNumberFormat="0" applyAlignment="0" applyProtection="0"/>
    <xf numFmtId="0" fontId="1" fillId="0" borderId="0"/>
    <xf numFmtId="0" fontId="1" fillId="0" borderId="0"/>
    <xf numFmtId="0" fontId="57" fillId="31" borderId="120" applyNumberFormat="0" applyFont="0" applyAlignment="0" applyProtection="0"/>
    <xf numFmtId="0" fontId="72" fillId="28" borderId="121" applyNumberFormat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44" fontId="17" fillId="0" borderId="0" applyFont="0" applyFill="0" applyBorder="0" applyAlignment="0" applyProtection="0"/>
    <xf numFmtId="0" fontId="68" fillId="15" borderId="119" applyNumberFormat="0" applyAlignment="0" applyProtection="0"/>
    <xf numFmtId="0" fontId="57" fillId="31" borderId="120" applyNumberFormat="0" applyFont="0" applyAlignment="0" applyProtection="0"/>
    <xf numFmtId="0" fontId="1" fillId="0" borderId="0"/>
    <xf numFmtId="0" fontId="57" fillId="31" borderId="120" applyNumberFormat="0" applyFont="0" applyAlignment="0" applyProtection="0"/>
    <xf numFmtId="0" fontId="1" fillId="0" borderId="0"/>
    <xf numFmtId="0" fontId="72" fillId="28" borderId="1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0" fontId="60" fillId="28" borderId="119" applyNumberFormat="0" applyAlignment="0" applyProtection="0"/>
    <xf numFmtId="0" fontId="1" fillId="0" borderId="0"/>
    <xf numFmtId="0" fontId="1" fillId="0" borderId="0"/>
    <xf numFmtId="0" fontId="74" fillId="0" borderId="122" applyNumberFormat="0" applyFill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8" fillId="0" borderId="0" applyFont="0" applyFill="0" applyBorder="0" applyAlignment="0" applyProtection="0"/>
    <xf numFmtId="0" fontId="1" fillId="0" borderId="0"/>
    <xf numFmtId="0" fontId="1" fillId="0" borderId="0"/>
    <xf numFmtId="43" fontId="62" fillId="0" borderId="0" applyFont="0" applyFill="0" applyBorder="0" applyAlignment="0" applyProtection="0"/>
    <xf numFmtId="0" fontId="1" fillId="0" borderId="0"/>
    <xf numFmtId="0" fontId="1" fillId="0" borderId="0"/>
    <xf numFmtId="0" fontId="60" fillId="28" borderId="119" applyNumberFormat="0" applyAlignment="0" applyProtection="0"/>
    <xf numFmtId="43" fontId="6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8" fillId="15" borderId="1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122" applyNumberFormat="0" applyFill="0" applyAlignment="0" applyProtection="0"/>
    <xf numFmtId="0" fontId="60" fillId="28" borderId="119" applyNumberFormat="0" applyAlignment="0" applyProtection="0"/>
    <xf numFmtId="0" fontId="68" fillId="15" borderId="119" applyNumberFormat="0" applyAlignment="0" applyProtection="0"/>
    <xf numFmtId="0" fontId="68" fillId="15" borderId="119" applyNumberFormat="0" applyAlignment="0" applyProtection="0"/>
    <xf numFmtId="0" fontId="74" fillId="0" borderId="122" applyNumberFormat="0" applyFill="0" applyAlignment="0" applyProtection="0"/>
    <xf numFmtId="0" fontId="57" fillId="31" borderId="120" applyNumberFormat="0" applyFont="0" applyAlignment="0" applyProtection="0"/>
  </cellStyleXfs>
  <cellXfs count="541">
    <xf numFmtId="0" fontId="0" fillId="0" borderId="0" xfId="0"/>
    <xf numFmtId="0" fontId="0" fillId="0" borderId="0" xfId="0" applyProtection="1"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center" vertical="top" wrapText="1"/>
      <protection locked="0"/>
    </xf>
    <xf numFmtId="0" fontId="18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4" xfId="0" applyFont="1" applyBorder="1" applyAlignment="1" applyProtection="1">
      <alignment vertical="top" wrapText="1"/>
    </xf>
    <xf numFmtId="4" fontId="23" fillId="0" borderId="1" xfId="0" applyNumberFormat="1" applyFont="1" applyBorder="1" applyProtection="1"/>
    <xf numFmtId="0" fontId="22" fillId="3" borderId="4" xfId="0" applyFont="1" applyFill="1" applyBorder="1" applyAlignment="1" applyProtection="1">
      <alignment vertical="top" wrapText="1"/>
    </xf>
    <xf numFmtId="0" fontId="20" fillId="3" borderId="1" xfId="0" applyFont="1" applyFill="1" applyBorder="1" applyProtection="1"/>
    <xf numFmtId="4" fontId="25" fillId="3" borderId="1" xfId="0" applyNumberFormat="1" applyFont="1" applyFill="1" applyBorder="1" applyProtection="1"/>
    <xf numFmtId="0" fontId="21" fillId="0" borderId="1" xfId="0" applyFont="1" applyBorder="1" applyAlignment="1" applyProtection="1">
      <alignment vertical="top" wrapText="1"/>
    </xf>
    <xf numFmtId="0" fontId="19" fillId="0" borderId="1" xfId="0" applyFont="1" applyBorder="1" applyAlignment="1" applyProtection="1">
      <alignment vertical="top" wrapText="1"/>
    </xf>
    <xf numFmtId="0" fontId="22" fillId="4" borderId="4" xfId="0" applyFont="1" applyFill="1" applyBorder="1" applyAlignment="1" applyProtection="1">
      <alignment vertical="top" wrapText="1"/>
    </xf>
    <xf numFmtId="0" fontId="19" fillId="4" borderId="1" xfId="0" applyFont="1" applyFill="1" applyBorder="1" applyAlignment="1" applyProtection="1">
      <alignment vertical="top" wrapText="1"/>
    </xf>
    <xf numFmtId="4" fontId="25" fillId="4" borderId="1" xfId="0" applyNumberFormat="1" applyFont="1" applyFill="1" applyBorder="1" applyProtection="1"/>
    <xf numFmtId="0" fontId="19" fillId="0" borderId="1" xfId="0" applyFont="1" applyBorder="1" applyAlignment="1" applyProtection="1">
      <alignment wrapText="1"/>
    </xf>
    <xf numFmtId="0" fontId="19" fillId="0" borderId="1" xfId="0" applyFont="1" applyBorder="1" applyProtection="1"/>
    <xf numFmtId="0" fontId="21" fillId="0" borderId="4" xfId="0" applyFont="1" applyBorder="1" applyAlignment="1" applyProtection="1">
      <alignment vertical="top" wrapText="1"/>
    </xf>
    <xf numFmtId="0" fontId="20" fillId="0" borderId="1" xfId="0" applyFont="1" applyBorder="1" applyAlignment="1" applyProtection="1">
      <alignment vertical="top" wrapText="1"/>
    </xf>
    <xf numFmtId="0" fontId="26" fillId="0" borderId="4" xfId="0" applyFont="1" applyBorder="1" applyAlignment="1" applyProtection="1">
      <alignment vertical="top" wrapText="1"/>
    </xf>
    <xf numFmtId="0" fontId="22" fillId="5" borderId="4" xfId="0" applyFont="1" applyFill="1" applyBorder="1" applyAlignment="1" applyProtection="1">
      <alignment vertical="top" wrapText="1"/>
    </xf>
    <xf numFmtId="0" fontId="19" fillId="5" borderId="1" xfId="0" applyFont="1" applyFill="1" applyBorder="1" applyAlignment="1" applyProtection="1">
      <alignment vertical="top" wrapText="1"/>
    </xf>
    <xf numFmtId="4" fontId="25" fillId="5" borderId="1" xfId="0" applyNumberFormat="1" applyFont="1" applyFill="1" applyBorder="1" applyProtection="1"/>
    <xf numFmtId="0" fontId="27" fillId="0" borderId="4" xfId="0" applyFont="1" applyBorder="1" applyAlignment="1" applyProtection="1">
      <alignment vertical="top" wrapText="1"/>
    </xf>
    <xf numFmtId="0" fontId="28" fillId="6" borderId="4" xfId="0" applyFont="1" applyFill="1" applyBorder="1" applyAlignment="1" applyProtection="1">
      <alignment vertical="top" wrapText="1"/>
    </xf>
    <xf numFmtId="0" fontId="21" fillId="6" borderId="1" xfId="0" applyFont="1" applyFill="1" applyBorder="1" applyAlignment="1" applyProtection="1">
      <alignment vertical="top" wrapText="1"/>
    </xf>
    <xf numFmtId="4" fontId="29" fillId="6" borderId="1" xfId="0" applyNumberFormat="1" applyFont="1" applyFill="1" applyBorder="1" applyProtection="1"/>
    <xf numFmtId="0" fontId="22" fillId="0" borderId="5" xfId="0" applyFont="1" applyBorder="1" applyAlignment="1" applyProtection="1">
      <alignment vertical="top" wrapText="1"/>
    </xf>
    <xf numFmtId="0" fontId="36" fillId="0" borderId="10" xfId="0" applyFont="1" applyBorder="1" applyProtection="1">
      <protection locked="0"/>
    </xf>
    <xf numFmtId="49" fontId="38" fillId="9" borderId="1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78" fillId="32" borderId="21" xfId="0" applyNumberFormat="1" applyFont="1" applyFill="1" applyBorder="1" applyProtection="1"/>
    <xf numFmtId="0" fontId="79" fillId="0" borderId="6" xfId="0" applyFont="1" applyBorder="1" applyAlignment="1" applyProtection="1">
      <alignment vertical="top" wrapText="1"/>
    </xf>
    <xf numFmtId="4" fontId="80" fillId="0" borderId="6" xfId="0" applyNumberFormat="1" applyFont="1" applyBorder="1" applyProtection="1"/>
    <xf numFmtId="0" fontId="81" fillId="32" borderId="22" xfId="0" applyFont="1" applyFill="1" applyBorder="1" applyAlignment="1" applyProtection="1">
      <alignment vertical="top" wrapText="1"/>
    </xf>
    <xf numFmtId="0" fontId="22" fillId="34" borderId="4" xfId="0" applyFont="1" applyFill="1" applyBorder="1" applyAlignment="1" applyProtection="1">
      <alignment vertical="top" wrapText="1"/>
    </xf>
    <xf numFmtId="0" fontId="19" fillId="34" borderId="1" xfId="0" applyFont="1" applyFill="1" applyBorder="1" applyAlignment="1" applyProtection="1">
      <alignment vertical="top" wrapText="1"/>
    </xf>
    <xf numFmtId="4" fontId="25" fillId="34" borderId="1" xfId="0" applyNumberFormat="1" applyFont="1" applyFill="1" applyBorder="1" applyProtection="1"/>
    <xf numFmtId="0" fontId="22" fillId="35" borderId="22" xfId="0" applyFont="1" applyFill="1" applyBorder="1" applyAlignment="1" applyProtection="1">
      <alignment vertical="top" wrapText="1"/>
    </xf>
    <xf numFmtId="4" fontId="80" fillId="35" borderId="21" xfId="0" applyNumberFormat="1" applyFont="1" applyFill="1" applyBorder="1" applyProtection="1"/>
    <xf numFmtId="49" fontId="83" fillId="0" borderId="1" xfId="0" applyNumberFormat="1" applyFont="1" applyBorder="1" applyAlignment="1" applyProtection="1">
      <alignment horizontal="right"/>
      <protection locked="0"/>
    </xf>
    <xf numFmtId="0" fontId="83" fillId="0" borderId="0" xfId="0" applyFont="1" applyProtection="1">
      <protection locked="0"/>
    </xf>
    <xf numFmtId="49" fontId="56" fillId="35" borderId="1" xfId="0" applyNumberFormat="1" applyFont="1" applyFill="1" applyBorder="1" applyProtection="1">
      <protection locked="0"/>
    </xf>
    <xf numFmtId="4" fontId="85" fillId="0" borderId="10" xfId="0" applyNumberFormat="1" applyFont="1" applyBorder="1" applyProtection="1"/>
    <xf numFmtId="0" fontId="78" fillId="0" borderId="0" xfId="0" applyFont="1" applyProtection="1">
      <protection locked="0"/>
    </xf>
    <xf numFmtId="4" fontId="87" fillId="0" borderId="0" xfId="0" applyNumberFormat="1" applyFont="1" applyBorder="1" applyProtection="1"/>
    <xf numFmtId="0" fontId="56" fillId="0" borderId="0" xfId="0" applyFont="1" applyProtection="1">
      <protection locked="0"/>
    </xf>
    <xf numFmtId="49" fontId="83" fillId="35" borderId="1" xfId="0" applyNumberFormat="1" applyFont="1" applyFill="1" applyBorder="1" applyProtection="1">
      <protection locked="0"/>
    </xf>
    <xf numFmtId="0" fontId="90" fillId="32" borderId="21" xfId="0" applyFont="1" applyFill="1" applyBorder="1" applyAlignment="1" applyProtection="1">
      <alignment vertical="top" wrapText="1"/>
    </xf>
    <xf numFmtId="0" fontId="52" fillId="0" borderId="0" xfId="0" applyFont="1" applyBorder="1" applyAlignment="1" applyProtection="1">
      <alignment horizontal="center"/>
      <protection locked="0"/>
    </xf>
    <xf numFmtId="0" fontId="91" fillId="36" borderId="23" xfId="69" applyFont="1" applyFill="1" applyBorder="1"/>
    <xf numFmtId="0" fontId="50" fillId="36" borderId="24" xfId="69" applyFont="1" applyFill="1" applyBorder="1" applyAlignment="1">
      <alignment horizontal="center"/>
    </xf>
    <xf numFmtId="0" fontId="50" fillId="36" borderId="23" xfId="69" applyFont="1" applyFill="1" applyBorder="1" applyAlignment="1">
      <alignment horizontal="center"/>
    </xf>
    <xf numFmtId="0" fontId="50" fillId="36" borderId="25" xfId="69" applyFont="1" applyFill="1" applyBorder="1" applyAlignment="1">
      <alignment horizontal="center"/>
    </xf>
    <xf numFmtId="0" fontId="91" fillId="37" borderId="23" xfId="69" applyFont="1" applyFill="1" applyBorder="1"/>
    <xf numFmtId="0" fontId="55" fillId="0" borderId="24" xfId="69" applyFont="1" applyFill="1" applyBorder="1" applyAlignment="1">
      <alignment vertical="center" wrapText="1"/>
    </xf>
    <xf numFmtId="4" fontId="62" fillId="0" borderId="26" xfId="69" applyNumberFormat="1" applyFont="1" applyFill="1" applyBorder="1" applyAlignment="1">
      <alignment horizontal="right" wrapText="1"/>
    </xf>
    <xf numFmtId="4" fontId="62" fillId="0" borderId="27" xfId="69" applyNumberFormat="1" applyBorder="1" applyAlignment="1">
      <alignment horizontal="right"/>
    </xf>
    <xf numFmtId="0" fontId="91" fillId="38" borderId="23" xfId="69" applyFont="1" applyFill="1" applyBorder="1"/>
    <xf numFmtId="0" fontId="91" fillId="34" borderId="23" xfId="69" applyFont="1" applyFill="1" applyBorder="1"/>
    <xf numFmtId="0" fontId="92" fillId="0" borderId="24" xfId="69" applyFont="1" applyFill="1" applyBorder="1" applyAlignment="1">
      <alignment horizontal="left" vertical="center" wrapText="1"/>
    </xf>
    <xf numFmtId="0" fontId="77" fillId="0" borderId="24" xfId="69" applyFont="1" applyFill="1" applyBorder="1" applyAlignment="1">
      <alignment vertical="center" wrapText="1"/>
    </xf>
    <xf numFmtId="0" fontId="93" fillId="0" borderId="24" xfId="69" applyFont="1" applyFill="1" applyBorder="1" applyAlignment="1">
      <alignment horizontal="left" vertical="center" wrapText="1"/>
    </xf>
    <xf numFmtId="0" fontId="55" fillId="0" borderId="24" xfId="69" applyFont="1" applyFill="1" applyBorder="1" applyAlignment="1">
      <alignment horizontal="left" vertical="center" wrapText="1"/>
    </xf>
    <xf numFmtId="0" fontId="55" fillId="0" borderId="28" xfId="69" applyFont="1" applyFill="1" applyBorder="1" applyAlignment="1">
      <alignment horizontal="left" vertical="center" wrapText="1"/>
    </xf>
    <xf numFmtId="4" fontId="62" fillId="0" borderId="29" xfId="69" applyNumberFormat="1" applyFont="1" applyFill="1" applyBorder="1" applyAlignment="1">
      <alignment horizontal="right" wrapText="1"/>
    </xf>
    <xf numFmtId="0" fontId="91" fillId="0" borderId="23" xfId="69" applyFont="1" applyBorder="1"/>
    <xf numFmtId="0" fontId="94" fillId="36" borderId="30" xfId="69" applyFont="1" applyFill="1" applyBorder="1" applyAlignment="1">
      <alignment vertical="center" wrapText="1"/>
    </xf>
    <xf numFmtId="4" fontId="94" fillId="36" borderId="31" xfId="69" applyNumberFormat="1" applyFont="1" applyFill="1" applyBorder="1" applyAlignment="1">
      <alignment horizontal="right" wrapText="1"/>
    </xf>
    <xf numFmtId="0" fontId="95" fillId="0" borderId="24" xfId="69" applyFont="1" applyBorder="1" applyAlignment="1">
      <alignment vertical="center" wrapText="1"/>
    </xf>
    <xf numFmtId="4" fontId="95" fillId="0" borderId="9" xfId="69" applyNumberFormat="1" applyFont="1" applyBorder="1" applyAlignment="1">
      <alignment horizontal="right" wrapText="1"/>
    </xf>
    <xf numFmtId="4" fontId="95" fillId="0" borderId="32" xfId="69" applyNumberFormat="1" applyFont="1" applyBorder="1" applyAlignment="1">
      <alignment horizontal="right" wrapText="1"/>
    </xf>
    <xf numFmtId="0" fontId="96" fillId="0" borderId="28" xfId="69" applyFont="1" applyBorder="1" applyAlignment="1">
      <alignment horizontal="left" vertical="center" wrapText="1"/>
    </xf>
    <xf numFmtId="4" fontId="95" fillId="0" borderId="33" xfId="69" applyNumberFormat="1" applyFont="1" applyBorder="1" applyAlignment="1">
      <alignment horizontal="right" wrapText="1"/>
    </xf>
    <xf numFmtId="0" fontId="91" fillId="0" borderId="0" xfId="69" applyFont="1"/>
    <xf numFmtId="4" fontId="95" fillId="0" borderId="34" xfId="69" applyNumberFormat="1" applyFont="1" applyBorder="1" applyAlignment="1">
      <alignment horizontal="right" wrapText="1"/>
    </xf>
    <xf numFmtId="4" fontId="97" fillId="0" borderId="35" xfId="69" applyNumberFormat="1" applyFont="1" applyBorder="1" applyAlignment="1">
      <alignment horizontal="right" wrapText="1"/>
    </xf>
    <xf numFmtId="4" fontId="100" fillId="0" borderId="9" xfId="69" applyNumberFormat="1" applyFont="1" applyBorder="1" applyAlignment="1">
      <alignment horizontal="right"/>
    </xf>
    <xf numFmtId="4" fontId="101" fillId="0" borderId="23" xfId="69" applyNumberFormat="1" applyFont="1" applyFill="1" applyBorder="1" applyAlignment="1">
      <alignment horizontal="right" wrapText="1"/>
    </xf>
    <xf numFmtId="4" fontId="100" fillId="0" borderId="23" xfId="69" applyNumberFormat="1" applyFont="1" applyFill="1" applyBorder="1" applyAlignment="1">
      <alignment horizontal="right"/>
    </xf>
    <xf numFmtId="4" fontId="102" fillId="0" borderId="23" xfId="69" applyNumberFormat="1" applyFont="1" applyFill="1" applyBorder="1" applyAlignment="1">
      <alignment horizontal="right"/>
    </xf>
    <xf numFmtId="4" fontId="97" fillId="0" borderId="23" xfId="69" applyNumberFormat="1" applyFont="1" applyFill="1" applyBorder="1" applyAlignment="1">
      <alignment horizontal="right"/>
    </xf>
    <xf numFmtId="4" fontId="103" fillId="0" borderId="36" xfId="69" applyNumberFormat="1" applyFont="1" applyBorder="1" applyAlignment="1">
      <alignment vertical="center" wrapText="1"/>
    </xf>
    <xf numFmtId="4" fontId="97" fillId="0" borderId="0" xfId="69" applyNumberFormat="1" applyFont="1" applyFill="1" applyBorder="1"/>
    <xf numFmtId="4" fontId="97" fillId="0" borderId="37" xfId="69" applyNumberFormat="1" applyFont="1" applyFill="1" applyBorder="1"/>
    <xf numFmtId="4" fontId="104" fillId="0" borderId="0" xfId="69" applyNumberFormat="1" applyFont="1" applyFill="1" applyBorder="1"/>
    <xf numFmtId="0" fontId="105" fillId="0" borderId="0" xfId="69" applyFont="1" applyFill="1" applyBorder="1"/>
    <xf numFmtId="0" fontId="105" fillId="0" borderId="0" xfId="69" applyFont="1" applyFill="1"/>
    <xf numFmtId="3" fontId="105" fillId="0" borderId="0" xfId="69" applyNumberFormat="1" applyFont="1"/>
    <xf numFmtId="0" fontId="62" fillId="0" borderId="0" xfId="69"/>
    <xf numFmtId="0" fontId="91" fillId="37" borderId="0" xfId="69" applyFont="1" applyFill="1"/>
    <xf numFmtId="0" fontId="62" fillId="37" borderId="0" xfId="69" applyFill="1"/>
    <xf numFmtId="0" fontId="91" fillId="34" borderId="0" xfId="69" applyFont="1" applyFill="1"/>
    <xf numFmtId="0" fontId="62" fillId="34" borderId="0" xfId="69" applyFill="1"/>
    <xf numFmtId="0" fontId="91" fillId="38" borderId="0" xfId="69" applyFont="1" applyFill="1"/>
    <xf numFmtId="0" fontId="62" fillId="38" borderId="0" xfId="69" applyFill="1"/>
    <xf numFmtId="4" fontId="34" fillId="5" borderId="23" xfId="0" applyNumberFormat="1" applyFont="1" applyFill="1" applyBorder="1" applyAlignment="1" applyProtection="1">
      <alignment horizontal="center" wrapText="1"/>
    </xf>
    <xf numFmtId="4" fontId="84" fillId="5" borderId="23" xfId="0" applyNumberFormat="1" applyFont="1" applyFill="1" applyBorder="1" applyAlignment="1" applyProtection="1">
      <alignment horizontal="center"/>
    </xf>
    <xf numFmtId="4" fontId="34" fillId="4" borderId="23" xfId="0" applyNumberFormat="1" applyFont="1" applyFill="1" applyBorder="1" applyAlignment="1" applyProtection="1">
      <alignment horizontal="center" wrapText="1"/>
    </xf>
    <xf numFmtId="4" fontId="34" fillId="7" borderId="23" xfId="0" applyNumberFormat="1" applyFont="1" applyFill="1" applyBorder="1" applyAlignment="1" applyProtection="1">
      <alignment horizontal="center" wrapText="1"/>
    </xf>
    <xf numFmtId="4" fontId="34" fillId="9" borderId="23" xfId="0" applyNumberFormat="1" applyFont="1" applyFill="1" applyBorder="1" applyAlignment="1" applyProtection="1">
      <alignment horizontal="center" wrapText="1"/>
      <protection locked="0"/>
    </xf>
    <xf numFmtId="4" fontId="33" fillId="9" borderId="23" xfId="0" applyNumberFormat="1" applyFont="1" applyFill="1" applyBorder="1" applyAlignment="1" applyProtection="1">
      <alignment horizontal="center" wrapText="1"/>
      <protection locked="0"/>
    </xf>
    <xf numFmtId="4" fontId="34" fillId="9" borderId="23" xfId="0" applyNumberFormat="1" applyFont="1" applyFill="1" applyBorder="1" applyAlignment="1" applyProtection="1">
      <alignment horizontal="center" wrapText="1"/>
    </xf>
    <xf numFmtId="4" fontId="41" fillId="3" borderId="23" xfId="0" applyNumberFormat="1" applyFont="1" applyFill="1" applyBorder="1" applyAlignment="1" applyProtection="1">
      <alignment horizontal="center" wrapText="1"/>
      <protection locked="0"/>
    </xf>
    <xf numFmtId="4" fontId="41" fillId="32" borderId="23" xfId="0" applyNumberFormat="1" applyFont="1" applyFill="1" applyBorder="1" applyAlignment="1" applyProtection="1">
      <alignment horizontal="center" wrapText="1"/>
      <protection locked="0"/>
    </xf>
    <xf numFmtId="4" fontId="86" fillId="0" borderId="23" xfId="0" applyNumberFormat="1" applyFont="1" applyBorder="1" applyProtection="1"/>
    <xf numFmtId="4" fontId="54" fillId="35" borderId="23" xfId="0" applyNumberFormat="1" applyFont="1" applyFill="1" applyBorder="1" applyProtection="1">
      <protection locked="0"/>
    </xf>
    <xf numFmtId="0" fontId="78" fillId="0" borderId="23" xfId="0" applyFont="1" applyBorder="1" applyProtection="1">
      <protection locked="0"/>
    </xf>
    <xf numFmtId="4" fontId="53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4" fontId="37" fillId="3" borderId="23" xfId="0" applyNumberFormat="1" applyFont="1" applyFill="1" applyBorder="1" applyProtection="1">
      <protection locked="0"/>
    </xf>
    <xf numFmtId="4" fontId="37" fillId="0" borderId="23" xfId="0" applyNumberFormat="1" applyFont="1" applyBorder="1" applyProtection="1">
      <protection locked="0"/>
    </xf>
    <xf numFmtId="4" fontId="37" fillId="2" borderId="23" xfId="0" applyNumberFormat="1" applyFont="1" applyFill="1" applyBorder="1" applyProtection="1">
      <protection locked="0"/>
    </xf>
    <xf numFmtId="4" fontId="41" fillId="2" borderId="23" xfId="0" applyNumberFormat="1" applyFont="1" applyFill="1" applyBorder="1" applyProtection="1">
      <protection locked="0"/>
    </xf>
    <xf numFmtId="4" fontId="37" fillId="7" borderId="23" xfId="0" applyNumberFormat="1" applyFont="1" applyFill="1" applyBorder="1" applyProtection="1">
      <protection locked="0"/>
    </xf>
    <xf numFmtId="4" fontId="33" fillId="5" borderId="23" xfId="0" applyNumberFormat="1" applyFont="1" applyFill="1" applyBorder="1" applyAlignment="1" applyProtection="1">
      <alignment horizontal="center" wrapText="1"/>
    </xf>
    <xf numFmtId="4" fontId="41" fillId="9" borderId="23" xfId="0" applyNumberFormat="1" applyFont="1" applyFill="1" applyBorder="1" applyProtection="1">
      <protection locked="0"/>
    </xf>
    <xf numFmtId="4" fontId="37" fillId="9" borderId="23" xfId="0" applyNumberFormat="1" applyFont="1" applyFill="1" applyBorder="1" applyProtection="1">
      <protection locked="0"/>
    </xf>
    <xf numFmtId="4" fontId="88" fillId="0" borderId="23" xfId="0" applyNumberFormat="1" applyFont="1" applyBorder="1" applyProtection="1"/>
    <xf numFmtId="0" fontId="23" fillId="0" borderId="23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31" fillId="0" borderId="38" xfId="0" applyFont="1" applyBorder="1" applyProtection="1">
      <protection locked="0"/>
    </xf>
    <xf numFmtId="0" fontId="35" fillId="3" borderId="39" xfId="0" applyFont="1" applyFill="1" applyBorder="1" applyProtection="1">
      <protection locked="0"/>
    </xf>
    <xf numFmtId="0" fontId="35" fillId="3" borderId="32" xfId="0" applyFont="1" applyFill="1" applyBorder="1" applyProtection="1">
      <protection locked="0"/>
    </xf>
    <xf numFmtId="0" fontId="35" fillId="0" borderId="32" xfId="0" applyFont="1" applyBorder="1" applyProtection="1">
      <protection locked="0"/>
    </xf>
    <xf numFmtId="0" fontId="38" fillId="0" borderId="32" xfId="0" applyFont="1" applyBorder="1" applyProtection="1">
      <protection locked="0"/>
    </xf>
    <xf numFmtId="0" fontId="35" fillId="2" borderId="32" xfId="0" applyFont="1" applyFill="1" applyBorder="1" applyProtection="1">
      <protection locked="0"/>
    </xf>
    <xf numFmtId="0" fontId="44" fillId="0" borderId="32" xfId="0" applyFont="1" applyBorder="1" applyProtection="1">
      <protection locked="0"/>
    </xf>
    <xf numFmtId="0" fontId="35" fillId="7" borderId="32" xfId="0" applyFont="1" applyFill="1" applyBorder="1" applyProtection="1">
      <protection locked="0"/>
    </xf>
    <xf numFmtId="0" fontId="46" fillId="5" borderId="32" xfId="0" applyFont="1" applyFill="1" applyBorder="1" applyProtection="1">
      <protection locked="0"/>
    </xf>
    <xf numFmtId="0" fontId="46" fillId="4" borderId="32" xfId="0" applyFont="1" applyFill="1" applyBorder="1" applyProtection="1">
      <protection locked="0"/>
    </xf>
    <xf numFmtId="0" fontId="46" fillId="7" borderId="32" xfId="0" applyFont="1" applyFill="1" applyBorder="1" applyProtection="1">
      <protection locked="0"/>
    </xf>
    <xf numFmtId="0" fontId="44" fillId="9" borderId="32" xfId="0" applyFont="1" applyFill="1" applyBorder="1" applyProtection="1">
      <protection locked="0"/>
    </xf>
    <xf numFmtId="0" fontId="46" fillId="9" borderId="32" xfId="0" applyFont="1" applyFill="1" applyBorder="1" applyProtection="1">
      <protection locked="0"/>
    </xf>
    <xf numFmtId="0" fontId="46" fillId="0" borderId="32" xfId="0" applyFont="1" applyBorder="1" applyProtection="1">
      <protection locked="0"/>
    </xf>
    <xf numFmtId="0" fontId="83" fillId="35" borderId="32" xfId="0" applyFont="1" applyFill="1" applyBorder="1" applyProtection="1">
      <protection locked="0"/>
    </xf>
    <xf numFmtId="0" fontId="44" fillId="35" borderId="32" xfId="0" applyFont="1" applyFill="1" applyBorder="1" applyAlignment="1" applyProtection="1">
      <alignment vertical="top" wrapText="1"/>
    </xf>
    <xf numFmtId="0" fontId="82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1" fillId="0" borderId="40" xfId="0" applyFont="1" applyBorder="1" applyAlignment="1" applyProtection="1">
      <alignment horizontal="right"/>
      <protection locked="0"/>
    </xf>
    <xf numFmtId="4" fontId="33" fillId="0" borderId="41" xfId="0" applyNumberFormat="1" applyFont="1" applyBorder="1" applyAlignment="1" applyProtection="1">
      <alignment horizontal="center" wrapText="1"/>
      <protection locked="0"/>
    </xf>
    <xf numFmtId="4" fontId="37" fillId="0" borderId="42" xfId="0" applyNumberFormat="1" applyFont="1" applyBorder="1" applyProtection="1"/>
    <xf numFmtId="4" fontId="33" fillId="5" borderId="24" xfId="0" applyNumberFormat="1" applyFont="1" applyFill="1" applyBorder="1" applyAlignment="1" applyProtection="1">
      <alignment horizontal="center" wrapText="1"/>
    </xf>
    <xf numFmtId="4" fontId="84" fillId="5" borderId="24" xfId="0" applyNumberFormat="1" applyFont="1" applyFill="1" applyBorder="1" applyAlignment="1" applyProtection="1">
      <alignment horizontal="center"/>
    </xf>
    <xf numFmtId="4" fontId="34" fillId="5" borderId="24" xfId="0" applyNumberFormat="1" applyFont="1" applyFill="1" applyBorder="1" applyAlignment="1" applyProtection="1">
      <alignment horizontal="center" wrapText="1"/>
    </xf>
    <xf numFmtId="4" fontId="34" fillId="7" borderId="24" xfId="0" applyNumberFormat="1" applyFont="1" applyFill="1" applyBorder="1" applyAlignment="1" applyProtection="1">
      <alignment horizontal="center" wrapText="1"/>
    </xf>
    <xf numFmtId="4" fontId="41" fillId="9" borderId="42" xfId="0" applyNumberFormat="1" applyFont="1" applyFill="1" applyBorder="1" applyProtection="1"/>
    <xf numFmtId="4" fontId="37" fillId="3" borderId="24" xfId="0" applyNumberFormat="1" applyFont="1" applyFill="1" applyBorder="1" applyProtection="1"/>
    <xf numFmtId="4" fontId="37" fillId="35" borderId="24" xfId="0" applyNumberFormat="1" applyFont="1" applyFill="1" applyBorder="1" applyProtection="1"/>
    <xf numFmtId="4" fontId="89" fillId="35" borderId="24" xfId="0" applyNumberFormat="1" applyFont="1" applyFill="1" applyBorder="1" applyProtection="1"/>
    <xf numFmtId="0" fontId="23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78" fillId="0" borderId="9" xfId="0" applyFont="1" applyBorder="1" applyProtection="1">
      <protection locked="0"/>
    </xf>
    <xf numFmtId="0" fontId="23" fillId="0" borderId="9" xfId="0" applyFont="1" applyBorder="1" applyProtection="1">
      <protection locked="0"/>
    </xf>
    <xf numFmtId="0" fontId="32" fillId="0" borderId="23" xfId="0" applyFont="1" applyBorder="1" applyProtection="1">
      <protection locked="0"/>
    </xf>
    <xf numFmtId="4" fontId="33" fillId="32" borderId="23" xfId="0" applyNumberFormat="1" applyFont="1" applyFill="1" applyBorder="1" applyAlignment="1" applyProtection="1">
      <alignment horizontal="center" wrapText="1"/>
      <protection locked="0"/>
    </xf>
    <xf numFmtId="0" fontId="36" fillId="3" borderId="23" xfId="0" applyFont="1" applyFill="1" applyBorder="1" applyProtection="1">
      <protection locked="0"/>
    </xf>
    <xf numFmtId="0" fontId="36" fillId="0" borderId="23" xfId="0" applyFont="1" applyBorder="1" applyProtection="1">
      <protection locked="0"/>
    </xf>
    <xf numFmtId="0" fontId="36" fillId="2" borderId="23" xfId="0" applyFont="1" applyFill="1" applyBorder="1" applyProtection="1">
      <protection locked="0"/>
    </xf>
    <xf numFmtId="0" fontId="40" fillId="2" borderId="23" xfId="0" applyFont="1" applyFill="1" applyBorder="1" applyProtection="1">
      <protection locked="0"/>
    </xf>
    <xf numFmtId="0" fontId="42" fillId="0" borderId="23" xfId="0" applyFont="1" applyBorder="1" applyProtection="1">
      <protection locked="0"/>
    </xf>
    <xf numFmtId="0" fontId="36" fillId="7" borderId="23" xfId="0" applyFont="1" applyFill="1" applyBorder="1" applyProtection="1">
      <protection locked="0"/>
    </xf>
    <xf numFmtId="4" fontId="41" fillId="33" borderId="23" xfId="0" applyNumberFormat="1" applyFont="1" applyFill="1" applyBorder="1" applyAlignment="1" applyProtection="1">
      <alignment horizontal="center" wrapText="1"/>
      <protection locked="0"/>
    </xf>
    <xf numFmtId="0" fontId="32" fillId="5" borderId="23" xfId="0" applyFont="1" applyFill="1" applyBorder="1" applyProtection="1">
      <protection locked="0"/>
    </xf>
    <xf numFmtId="3" fontId="32" fillId="5" borderId="23" xfId="0" applyNumberFormat="1" applyFont="1" applyFill="1" applyBorder="1" applyProtection="1">
      <protection locked="0"/>
    </xf>
    <xf numFmtId="0" fontId="45" fillId="5" borderId="23" xfId="0" applyFont="1" applyFill="1" applyBorder="1" applyProtection="1">
      <protection locked="0"/>
    </xf>
    <xf numFmtId="0" fontId="43" fillId="5" borderId="23" xfId="0" applyFont="1" applyFill="1" applyBorder="1" applyProtection="1">
      <protection locked="0"/>
    </xf>
    <xf numFmtId="0" fontId="32" fillId="4" borderId="23" xfId="0" applyFont="1" applyFill="1" applyBorder="1" applyProtection="1">
      <protection locked="0"/>
    </xf>
    <xf numFmtId="0" fontId="32" fillId="7" borderId="23" xfId="0" applyFont="1" applyFill="1" applyBorder="1" applyProtection="1">
      <protection locked="0"/>
    </xf>
    <xf numFmtId="0" fontId="40" fillId="9" borderId="23" xfId="0" applyFont="1" applyFill="1" applyBorder="1" applyProtection="1">
      <protection locked="0"/>
    </xf>
    <xf numFmtId="4" fontId="34" fillId="9" borderId="23" xfId="0" applyNumberFormat="1" applyFont="1" applyFill="1" applyBorder="1" applyProtection="1">
      <protection locked="0"/>
    </xf>
    <xf numFmtId="0" fontId="36" fillId="9" borderId="23" xfId="0" applyFont="1" applyFill="1" applyBorder="1" applyProtection="1">
      <protection locked="0"/>
    </xf>
    <xf numFmtId="4" fontId="33" fillId="9" borderId="23" xfId="0" applyNumberFormat="1" applyFont="1" applyFill="1" applyBorder="1" applyProtection="1">
      <protection locked="0"/>
    </xf>
    <xf numFmtId="0" fontId="32" fillId="9" borderId="23" xfId="0" applyFont="1" applyFill="1" applyBorder="1" applyProtection="1">
      <protection locked="0"/>
    </xf>
    <xf numFmtId="4" fontId="85" fillId="0" borderId="23" xfId="0" applyNumberFormat="1" applyFont="1" applyBorder="1" applyProtection="1"/>
    <xf numFmtId="4" fontId="87" fillId="0" borderId="23" xfId="0" applyNumberFormat="1" applyFont="1" applyBorder="1" applyProtection="1"/>
    <xf numFmtId="0" fontId="83" fillId="0" borderId="23" xfId="0" applyFont="1" applyBorder="1" applyProtection="1">
      <protection locked="0"/>
    </xf>
    <xf numFmtId="0" fontId="83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56" fillId="35" borderId="23" xfId="0" applyFont="1" applyFill="1" applyBorder="1" applyProtection="1">
      <protection locked="0"/>
    </xf>
    <xf numFmtId="4" fontId="107" fillId="0" borderId="23" xfId="69" applyNumberFormat="1" applyFont="1" applyBorder="1" applyAlignment="1">
      <alignment vertical="center" wrapText="1"/>
    </xf>
    <xf numFmtId="0" fontId="106" fillId="0" borderId="43" xfId="69" applyFont="1" applyBorder="1" applyAlignment="1">
      <alignment vertical="center" wrapText="1"/>
    </xf>
    <xf numFmtId="4" fontId="98" fillId="0" borderId="42" xfId="69" applyNumberFormat="1" applyFont="1" applyFill="1" applyBorder="1" applyAlignment="1">
      <alignment vertical="center" wrapText="1"/>
    </xf>
    <xf numFmtId="0" fontId="91" fillId="40" borderId="23" xfId="69" applyFont="1" applyFill="1" applyBorder="1"/>
    <xf numFmtId="0" fontId="91" fillId="41" borderId="23" xfId="69" applyFont="1" applyFill="1" applyBorder="1"/>
    <xf numFmtId="0" fontId="112" fillId="42" borderId="0" xfId="0" applyFont="1" applyFill="1"/>
    <xf numFmtId="0" fontId="112" fillId="40" borderId="0" xfId="0" applyFont="1" applyFill="1"/>
    <xf numFmtId="0" fontId="112" fillId="41" borderId="0" xfId="0" applyFont="1" applyFill="1"/>
    <xf numFmtId="4" fontId="109" fillId="42" borderId="0" xfId="0" applyNumberFormat="1" applyFont="1" applyFill="1"/>
    <xf numFmtId="4" fontId="109" fillId="40" borderId="0" xfId="0" applyNumberFormat="1" applyFont="1" applyFill="1"/>
    <xf numFmtId="4" fontId="109" fillId="41" borderId="0" xfId="0" applyNumberFormat="1" applyFont="1" applyFill="1"/>
    <xf numFmtId="4" fontId="109" fillId="0" borderId="0" xfId="0" applyNumberFormat="1" applyFont="1"/>
    <xf numFmtId="0" fontId="113" fillId="0" borderId="0" xfId="0" applyFont="1"/>
    <xf numFmtId="0" fontId="91" fillId="0" borderId="0" xfId="69" applyFont="1" applyFill="1"/>
    <xf numFmtId="0" fontId="62" fillId="0" borderId="0" xfId="69" applyFill="1"/>
    <xf numFmtId="0" fontId="0" fillId="0" borderId="0" xfId="0" applyFill="1"/>
    <xf numFmtId="0" fontId="91" fillId="36" borderId="47" xfId="69" applyFont="1" applyFill="1" applyBorder="1"/>
    <xf numFmtId="0" fontId="114" fillId="39" borderId="48" xfId="0" applyFont="1" applyFill="1" applyBorder="1" applyAlignment="1">
      <alignment horizontal="center"/>
    </xf>
    <xf numFmtId="0" fontId="91" fillId="37" borderId="47" xfId="69" applyFont="1" applyFill="1" applyBorder="1"/>
    <xf numFmtId="4" fontId="116" fillId="0" borderId="26" xfId="0" applyNumberFormat="1" applyFont="1" applyFill="1" applyBorder="1" applyAlignment="1">
      <alignment horizontal="right" vertical="center" wrapText="1"/>
    </xf>
    <xf numFmtId="0" fontId="91" fillId="38" borderId="47" xfId="69" applyFont="1" applyFill="1" applyBorder="1"/>
    <xf numFmtId="0" fontId="91" fillId="34" borderId="47" xfId="69" applyFont="1" applyFill="1" applyBorder="1"/>
    <xf numFmtId="0" fontId="91" fillId="0" borderId="47" xfId="69" applyFont="1" applyBorder="1"/>
    <xf numFmtId="4" fontId="118" fillId="39" borderId="34" xfId="0" applyNumberFormat="1" applyFont="1" applyFill="1" applyBorder="1" applyAlignment="1">
      <alignment horizontal="right" vertical="center" wrapText="1"/>
    </xf>
    <xf numFmtId="4" fontId="119" fillId="0" borderId="36" xfId="0" applyNumberFormat="1" applyFont="1" applyBorder="1" applyAlignment="1">
      <alignment vertical="center" wrapText="1"/>
    </xf>
    <xf numFmtId="4" fontId="120" fillId="0" borderId="0" xfId="0" applyNumberFormat="1" applyFont="1" applyFill="1" applyBorder="1"/>
    <xf numFmtId="43" fontId="0" fillId="0" borderId="0" xfId="117" applyFont="1"/>
    <xf numFmtId="0" fontId="55" fillId="0" borderId="48" xfId="0" applyFont="1" applyFill="1" applyBorder="1" applyAlignment="1">
      <alignment vertical="center" wrapText="1"/>
    </xf>
    <xf numFmtId="0" fontId="92" fillId="0" borderId="48" xfId="0" applyFont="1" applyFill="1" applyBorder="1" applyAlignment="1">
      <alignment horizontal="left" vertical="center" wrapText="1"/>
    </xf>
    <xf numFmtId="0" fontId="77" fillId="0" borderId="48" xfId="0" applyFont="1" applyFill="1" applyBorder="1" applyAlignment="1">
      <alignment vertical="center" wrapText="1"/>
    </xf>
    <xf numFmtId="0" fontId="93" fillId="0" borderId="48" xfId="0" applyFont="1" applyFill="1" applyBorder="1" applyAlignment="1">
      <alignment horizontal="left" vertical="center" wrapText="1"/>
    </xf>
    <xf numFmtId="0" fontId="55" fillId="0" borderId="48" xfId="0" applyFont="1" applyFill="1" applyBorder="1" applyAlignment="1">
      <alignment horizontal="left" vertical="center" wrapText="1"/>
    </xf>
    <xf numFmtId="0" fontId="55" fillId="0" borderId="49" xfId="0" applyFont="1" applyFill="1" applyBorder="1" applyAlignment="1">
      <alignment horizontal="left" vertical="center" wrapText="1"/>
    </xf>
    <xf numFmtId="0" fontId="117" fillId="39" borderId="50" xfId="0" applyFont="1" applyFill="1" applyBorder="1" applyAlignment="1">
      <alignment vertical="center" wrapText="1"/>
    </xf>
    <xf numFmtId="0" fontId="110" fillId="0" borderId="48" xfId="0" applyFont="1" applyBorder="1" applyAlignment="1">
      <alignment vertical="center" wrapText="1"/>
    </xf>
    <xf numFmtId="0" fontId="118" fillId="39" borderId="51" xfId="0" applyFont="1" applyFill="1" applyBorder="1" applyAlignment="1">
      <alignment vertical="center" wrapText="1"/>
    </xf>
    <xf numFmtId="0" fontId="114" fillId="39" borderId="52" xfId="0" applyFont="1" applyFill="1" applyBorder="1" applyAlignment="1">
      <alignment horizontal="center"/>
    </xf>
    <xf numFmtId="0" fontId="0" fillId="39" borderId="2" xfId="0" applyFill="1" applyBorder="1"/>
    <xf numFmtId="4" fontId="116" fillId="0" borderId="52" xfId="0" applyNumberFormat="1" applyFont="1" applyFill="1" applyBorder="1" applyAlignment="1">
      <alignment horizontal="right" vertical="center" wrapText="1"/>
    </xf>
    <xf numFmtId="4" fontId="117" fillId="39" borderId="52" xfId="0" applyNumberFormat="1" applyFont="1" applyFill="1" applyBorder="1" applyAlignment="1">
      <alignment horizontal="right" vertical="center" wrapText="1"/>
    </xf>
    <xf numFmtId="4" fontId="118" fillId="39" borderId="5" xfId="0" applyNumberFormat="1" applyFont="1" applyFill="1" applyBorder="1" applyAlignment="1">
      <alignment horizontal="right" vertical="center" wrapText="1"/>
    </xf>
    <xf numFmtId="0" fontId="114" fillId="39" borderId="53" xfId="0" applyFont="1" applyFill="1" applyBorder="1" applyAlignment="1">
      <alignment horizontal="center"/>
    </xf>
    <xf numFmtId="0" fontId="114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17" fillId="39" borderId="54" xfId="0" applyNumberFormat="1" applyFont="1" applyFill="1" applyBorder="1"/>
    <xf numFmtId="4" fontId="118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17" fillId="39" borderId="52" xfId="0" applyNumberFormat="1" applyFont="1" applyFill="1" applyBorder="1"/>
    <xf numFmtId="4" fontId="117" fillId="39" borderId="5" xfId="0" applyNumberFormat="1" applyFont="1" applyFill="1" applyBorder="1" applyAlignment="1">
      <alignment horizontal="right" vertical="center" wrapText="1"/>
    </xf>
    <xf numFmtId="0" fontId="114" fillId="39" borderId="27" xfId="0" applyFont="1" applyFill="1" applyBorder="1" applyAlignment="1">
      <alignment horizontal="center"/>
    </xf>
    <xf numFmtId="0" fontId="115" fillId="39" borderId="26" xfId="0" applyFont="1" applyFill="1" applyBorder="1"/>
    <xf numFmtId="43" fontId="115" fillId="0" borderId="26" xfId="117" applyFont="1" applyBorder="1"/>
    <xf numFmtId="43" fontId="117" fillId="39" borderId="26" xfId="117" applyFont="1" applyFill="1" applyBorder="1"/>
    <xf numFmtId="43" fontId="117" fillId="39" borderId="35" xfId="117" applyFont="1" applyFill="1" applyBorder="1"/>
    <xf numFmtId="4" fontId="116" fillId="0" borderId="56" xfId="0" applyNumberFormat="1" applyFont="1" applyFill="1" applyBorder="1" applyAlignment="1">
      <alignment horizontal="right" vertical="center" wrapText="1"/>
    </xf>
    <xf numFmtId="0" fontId="114" fillId="39" borderId="46" xfId="0" applyFont="1" applyFill="1" applyBorder="1" applyAlignment="1">
      <alignment horizontal="center"/>
    </xf>
    <xf numFmtId="0" fontId="114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17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5" fillId="0" borderId="60" xfId="117" applyFont="1" applyBorder="1"/>
    <xf numFmtId="4" fontId="118" fillId="39" borderId="44" xfId="0" applyNumberFormat="1" applyFont="1" applyFill="1" applyBorder="1" applyAlignment="1">
      <alignment horizontal="right" vertical="center" wrapText="1"/>
    </xf>
    <xf numFmtId="4" fontId="121" fillId="2" borderId="23" xfId="0" applyNumberFormat="1" applyFont="1" applyFill="1" applyBorder="1" applyProtection="1">
      <protection locked="0"/>
    </xf>
    <xf numFmtId="4" fontId="37" fillId="43" borderId="42" xfId="0" applyNumberFormat="1" applyFont="1" applyFill="1" applyBorder="1" applyProtection="1"/>
    <xf numFmtId="0" fontId="35" fillId="44" borderId="32" xfId="0" applyFont="1" applyFill="1" applyBorder="1" applyProtection="1">
      <protection locked="0"/>
    </xf>
    <xf numFmtId="0" fontId="36" fillId="44" borderId="23" xfId="0" applyFont="1" applyFill="1" applyBorder="1" applyProtection="1">
      <protection locked="0"/>
    </xf>
    <xf numFmtId="4" fontId="37" fillId="44" borderId="42" xfId="0" applyNumberFormat="1" applyFont="1" applyFill="1" applyBorder="1" applyProtection="1"/>
    <xf numFmtId="0" fontId="35" fillId="44" borderId="39" xfId="0" applyFont="1" applyFill="1" applyBorder="1" applyProtection="1">
      <protection locked="0"/>
    </xf>
    <xf numFmtId="0" fontId="46" fillId="44" borderId="32" xfId="0" applyFont="1" applyFill="1" applyBorder="1" applyProtection="1">
      <protection locked="0"/>
    </xf>
    <xf numFmtId="3" fontId="32" fillId="44" borderId="23" xfId="0" applyNumberFormat="1" applyFont="1" applyFill="1" applyBorder="1" applyProtection="1">
      <protection locked="0"/>
    </xf>
    <xf numFmtId="4" fontId="34" fillId="44" borderId="23" xfId="0" applyNumberFormat="1" applyFont="1" applyFill="1" applyBorder="1" applyAlignment="1" applyProtection="1">
      <alignment horizontal="center" wrapText="1"/>
    </xf>
    <xf numFmtId="0" fontId="35" fillId="0" borderId="54" xfId="0" applyFont="1" applyBorder="1" applyProtection="1">
      <protection locked="0"/>
    </xf>
    <xf numFmtId="0" fontId="123" fillId="0" borderId="61" xfId="0" applyFont="1" applyBorder="1" applyProtection="1">
      <protection locked="0"/>
    </xf>
    <xf numFmtId="0" fontId="35" fillId="2" borderId="54" xfId="0" applyFont="1" applyFill="1" applyBorder="1" applyProtection="1">
      <protection locked="0"/>
    </xf>
    <xf numFmtId="0" fontId="123" fillId="2" borderId="61" xfId="0" applyFont="1" applyFill="1" applyBorder="1" applyProtection="1">
      <protection locked="0"/>
    </xf>
    <xf numFmtId="49" fontId="49" fillId="2" borderId="1" xfId="0" applyNumberFormat="1" applyFont="1" applyFill="1" applyBorder="1" applyAlignment="1" applyProtection="1">
      <alignment horizontal="right"/>
      <protection locked="0"/>
    </xf>
    <xf numFmtId="49" fontId="49" fillId="2" borderId="61" xfId="0" applyNumberFormat="1" applyFont="1" applyFill="1" applyBorder="1" applyAlignment="1" applyProtection="1">
      <alignment horizontal="right"/>
      <protection locked="0"/>
    </xf>
    <xf numFmtId="0" fontId="109" fillId="0" borderId="0" xfId="0" applyFont="1"/>
    <xf numFmtId="0" fontId="36" fillId="0" borderId="62" xfId="0" applyFont="1" applyBorder="1" applyProtection="1">
      <protection locked="0"/>
    </xf>
    <xf numFmtId="4" fontId="41" fillId="32" borderId="62" xfId="0" applyNumberFormat="1" applyFont="1" applyFill="1" applyBorder="1" applyAlignment="1" applyProtection="1">
      <alignment horizontal="center" wrapText="1"/>
      <protection locked="0"/>
    </xf>
    <xf numFmtId="4" fontId="37" fillId="0" borderId="62" xfId="0" applyNumberFormat="1" applyFont="1" applyBorder="1" applyProtection="1">
      <protection locked="0"/>
    </xf>
    <xf numFmtId="4" fontId="37" fillId="2" borderId="62" xfId="0" applyNumberFormat="1" applyFont="1" applyFill="1" applyBorder="1" applyProtection="1">
      <protection locked="0"/>
    </xf>
    <xf numFmtId="0" fontId="40" fillId="2" borderId="62" xfId="0" applyFont="1" applyFill="1" applyBorder="1" applyProtection="1">
      <protection locked="0"/>
    </xf>
    <xf numFmtId="4" fontId="41" fillId="2" borderId="62" xfId="0" applyNumberFormat="1" applyFont="1" applyFill="1" applyBorder="1" applyProtection="1">
      <protection locked="0"/>
    </xf>
    <xf numFmtId="0" fontId="56" fillId="0" borderId="7" xfId="0" applyFont="1" applyBorder="1" applyAlignment="1" applyProtection="1">
      <alignment horizontal="center"/>
      <protection locked="0"/>
    </xf>
    <xf numFmtId="49" fontId="52" fillId="0" borderId="8" xfId="0" applyNumberFormat="1" applyFont="1" applyBorder="1" applyProtection="1">
      <protection locked="0"/>
    </xf>
    <xf numFmtId="0" fontId="55" fillId="44" borderId="9" xfId="0" applyNumberFormat="1" applyFont="1" applyFill="1" applyBorder="1" applyAlignment="1" applyProtection="1">
      <alignment horizontal="right"/>
      <protection locked="0"/>
    </xf>
    <xf numFmtId="166" fontId="55" fillId="44" borderId="9" xfId="0" applyNumberFormat="1" applyFont="1" applyFill="1" applyBorder="1" applyAlignment="1" applyProtection="1">
      <alignment horizontal="right"/>
      <protection locked="0"/>
    </xf>
    <xf numFmtId="166" fontId="55" fillId="44" borderId="1" xfId="0" applyNumberFormat="1" applyFont="1" applyFill="1" applyBorder="1" applyAlignment="1" applyProtection="1">
      <alignment horizontal="right"/>
      <protection locked="0"/>
    </xf>
    <xf numFmtId="49" fontId="55" fillId="0" borderId="1" xfId="0" applyNumberFormat="1" applyFont="1" applyBorder="1" applyAlignment="1" applyProtection="1">
      <alignment horizontal="right"/>
      <protection locked="0"/>
    </xf>
    <xf numFmtId="49" fontId="55" fillId="0" borderId="23" xfId="0" applyNumberFormat="1" applyFont="1" applyBorder="1" applyAlignment="1" applyProtection="1">
      <alignment horizontal="right"/>
      <protection locked="0"/>
    </xf>
    <xf numFmtId="49" fontId="55" fillId="2" borderId="1" xfId="0" applyNumberFormat="1" applyFont="1" applyFill="1" applyBorder="1" applyAlignment="1" applyProtection="1">
      <alignment horizontal="right"/>
      <protection locked="0"/>
    </xf>
    <xf numFmtId="49" fontId="55" fillId="44" borderId="1" xfId="0" applyNumberFormat="1" applyFont="1" applyFill="1" applyBorder="1" applyAlignment="1" applyProtection="1">
      <alignment horizontal="right"/>
      <protection locked="0"/>
    </xf>
    <xf numFmtId="49" fontId="55" fillId="0" borderId="61" xfId="0" applyNumberFormat="1" applyFont="1" applyBorder="1" applyAlignment="1" applyProtection="1">
      <alignment horizontal="right"/>
      <protection locked="0"/>
    </xf>
    <xf numFmtId="49" fontId="49" fillId="0" borderId="1" xfId="0" applyNumberFormat="1" applyFont="1" applyBorder="1" applyAlignment="1" applyProtection="1">
      <alignment horizontal="right"/>
      <protection locked="0"/>
    </xf>
    <xf numFmtId="49" fontId="55" fillId="7" borderId="1" xfId="0" applyNumberFormat="1" applyFont="1" applyFill="1" applyBorder="1" applyAlignment="1" applyProtection="1">
      <alignment horizontal="right"/>
      <protection locked="0"/>
    </xf>
    <xf numFmtId="49" fontId="52" fillId="5" borderId="1" xfId="0" applyNumberFormat="1" applyFont="1" applyFill="1" applyBorder="1" applyAlignment="1" applyProtection="1">
      <alignment horizontal="right"/>
      <protection locked="0"/>
    </xf>
    <xf numFmtId="49" fontId="52" fillId="5" borderId="1" xfId="0" applyNumberFormat="1" applyFont="1" applyFill="1" applyBorder="1" applyProtection="1">
      <protection locked="0"/>
    </xf>
    <xf numFmtId="49" fontId="52" fillId="5" borderId="1" xfId="0" applyNumberFormat="1" applyFont="1" applyFill="1" applyBorder="1" applyAlignment="1" applyProtection="1">
      <alignment horizontal="left"/>
      <protection locked="0"/>
    </xf>
    <xf numFmtId="49" fontId="52" fillId="4" borderId="1" xfId="0" applyNumberFormat="1" applyFont="1" applyFill="1" applyBorder="1" applyAlignment="1" applyProtection="1">
      <alignment horizontal="left"/>
      <protection locked="0"/>
    </xf>
    <xf numFmtId="49" fontId="52" fillId="7" borderId="1" xfId="0" applyNumberFormat="1" applyFont="1" applyFill="1" applyBorder="1" applyAlignment="1" applyProtection="1">
      <alignment horizontal="left"/>
      <protection locked="0"/>
    </xf>
    <xf numFmtId="49" fontId="52" fillId="44" borderId="1" xfId="0" applyNumberFormat="1" applyFont="1" applyFill="1" applyBorder="1" applyAlignment="1" applyProtection="1">
      <alignment horizontal="left"/>
      <protection locked="0"/>
    </xf>
    <xf numFmtId="49" fontId="35" fillId="9" borderId="1" xfId="0" applyNumberFormat="1" applyFont="1" applyFill="1" applyBorder="1" applyAlignment="1" applyProtection="1">
      <alignment horizontal="right"/>
      <protection locked="0"/>
    </xf>
    <xf numFmtId="49" fontId="55" fillId="9" borderId="1" xfId="0" applyNumberFormat="1" applyFont="1" applyFill="1" applyBorder="1" applyAlignment="1" applyProtection="1">
      <alignment horizontal="right"/>
      <protection locked="0"/>
    </xf>
    <xf numFmtId="49" fontId="52" fillId="9" borderId="1" xfId="0" applyNumberFormat="1" applyFont="1" applyFill="1" applyBorder="1" applyAlignment="1" applyProtection="1">
      <alignment horizontal="left"/>
      <protection locked="0"/>
    </xf>
    <xf numFmtId="49" fontId="55" fillId="0" borderId="0" xfId="0" applyNumberFormat="1" applyFont="1" applyBorder="1" applyAlignment="1" applyProtection="1">
      <alignment horizontal="right"/>
      <protection locked="0"/>
    </xf>
    <xf numFmtId="0" fontId="55" fillId="3" borderId="1" xfId="0" applyNumberFormat="1" applyFont="1" applyFill="1" applyBorder="1" applyAlignment="1" applyProtection="1">
      <alignment horizontal="right"/>
      <protection locked="0"/>
    </xf>
    <xf numFmtId="166" fontId="55" fillId="3" borderId="9" xfId="0" applyNumberFormat="1" applyFont="1" applyFill="1" applyBorder="1" applyAlignment="1" applyProtection="1">
      <alignment horizontal="right"/>
      <protection locked="0"/>
    </xf>
    <xf numFmtId="166" fontId="55" fillId="3" borderId="1" xfId="0" applyNumberFormat="1" applyFont="1" applyFill="1" applyBorder="1" applyAlignment="1" applyProtection="1">
      <alignment horizontal="right"/>
      <protection locked="0"/>
    </xf>
    <xf numFmtId="49" fontId="55" fillId="3" borderId="1" xfId="0" applyNumberFormat="1" applyFont="1" applyFill="1" applyBorder="1" applyAlignment="1" applyProtection="1">
      <alignment horizontal="right"/>
      <protection locked="0"/>
    </xf>
    <xf numFmtId="49" fontId="55" fillId="0" borderId="62" xfId="0" applyNumberFormat="1" applyFont="1" applyBorder="1" applyAlignment="1" applyProtection="1">
      <alignment horizontal="right"/>
      <protection locked="0"/>
    </xf>
    <xf numFmtId="49" fontId="49" fillId="2" borderId="62" xfId="0" applyNumberFormat="1" applyFont="1" applyFill="1" applyBorder="1" applyAlignment="1" applyProtection="1">
      <alignment horizontal="right"/>
      <protection locked="0"/>
    </xf>
    <xf numFmtId="49" fontId="55" fillId="0" borderId="1" xfId="0" applyNumberFormat="1" applyFont="1" applyBorder="1" applyProtection="1">
      <protection locked="0"/>
    </xf>
    <xf numFmtId="49" fontId="55" fillId="0" borderId="10" xfId="0" applyNumberFormat="1" applyFont="1" applyBorder="1" applyAlignment="1" applyProtection="1">
      <alignment horizontal="right"/>
      <protection locked="0"/>
    </xf>
    <xf numFmtId="49" fontId="55" fillId="0" borderId="9" xfId="0" applyNumberFormat="1" applyFont="1" applyBorder="1" applyProtection="1">
      <protection locked="0"/>
    </xf>
    <xf numFmtId="49" fontId="55" fillId="0" borderId="0" xfId="0" applyNumberFormat="1" applyFont="1" applyProtection="1">
      <protection locked="0"/>
    </xf>
    <xf numFmtId="4" fontId="37" fillId="32" borderId="24" xfId="0" applyNumberFormat="1" applyFont="1" applyFill="1" applyBorder="1" applyProtection="1"/>
    <xf numFmtId="4" fontId="37" fillId="43" borderId="24" xfId="0" applyNumberFormat="1" applyFont="1" applyFill="1" applyBorder="1" applyProtection="1"/>
    <xf numFmtId="4" fontId="37" fillId="33" borderId="24" xfId="0" applyNumberFormat="1" applyFont="1" applyFill="1" applyBorder="1" applyProtection="1"/>
    <xf numFmtId="49" fontId="55" fillId="0" borderId="65" xfId="0" applyNumberFormat="1" applyFont="1" applyBorder="1" applyAlignment="1" applyProtection="1">
      <alignment horizontal="right"/>
      <protection locked="0"/>
    </xf>
    <xf numFmtId="0" fontId="35" fillId="0" borderId="63" xfId="0" applyFont="1" applyBorder="1" applyProtection="1">
      <protection locked="0"/>
    </xf>
    <xf numFmtId="0" fontId="36" fillId="0" borderId="65" xfId="0" applyFont="1" applyBorder="1" applyProtection="1">
      <protection locked="0"/>
    </xf>
    <xf numFmtId="4" fontId="37" fillId="0" borderId="65" xfId="0" applyNumberFormat="1" applyFont="1" applyBorder="1" applyProtection="1">
      <protection locked="0"/>
    </xf>
    <xf numFmtId="4" fontId="37" fillId="2" borderId="65" xfId="0" applyNumberFormat="1" applyFont="1" applyFill="1" applyBorder="1" applyProtection="1">
      <protection locked="0"/>
    </xf>
    <xf numFmtId="4" fontId="41" fillId="32" borderId="65" xfId="0" applyNumberFormat="1" applyFont="1" applyFill="1" applyBorder="1" applyAlignment="1" applyProtection="1">
      <alignment horizontal="center" wrapText="1"/>
      <protection locked="0"/>
    </xf>
    <xf numFmtId="4" fontId="37" fillId="32" borderId="64" xfId="0" applyNumberFormat="1" applyFont="1" applyFill="1" applyBorder="1" applyProtection="1"/>
    <xf numFmtId="4" fontId="37" fillId="0" borderId="42" xfId="0" applyNumberFormat="1" applyFont="1" applyBorder="1" applyProtection="1"/>
    <xf numFmtId="4" fontId="37" fillId="33" borderId="42" xfId="0" applyNumberFormat="1" applyFont="1" applyFill="1" applyBorder="1" applyProtection="1"/>
    <xf numFmtId="4" fontId="37" fillId="44" borderId="42" xfId="0" applyNumberFormat="1" applyFont="1" applyFill="1" applyBorder="1" applyProtection="1"/>
    <xf numFmtId="49" fontId="49" fillId="2" borderId="74" xfId="0" applyNumberFormat="1" applyFont="1" applyFill="1" applyBorder="1" applyAlignment="1" applyProtection="1">
      <alignment horizontal="right"/>
      <protection locked="0"/>
    </xf>
    <xf numFmtId="4" fontId="41" fillId="2" borderId="74" xfId="0" applyNumberFormat="1" applyFont="1" applyFill="1" applyBorder="1" applyProtection="1">
      <protection locked="0"/>
    </xf>
    <xf numFmtId="0" fontId="125" fillId="2" borderId="74" xfId="0" applyFont="1" applyFill="1" applyBorder="1" applyProtection="1">
      <protection locked="0"/>
    </xf>
    <xf numFmtId="0" fontId="35" fillId="2" borderId="75" xfId="0" applyFont="1" applyFill="1" applyBorder="1" applyAlignment="1" applyProtection="1">
      <alignment wrapText="1"/>
      <protection locked="0"/>
    </xf>
    <xf numFmtId="0" fontId="35" fillId="2" borderId="75" xfId="0" applyFont="1" applyFill="1" applyBorder="1" applyAlignment="1" applyProtection="1">
      <protection locked="0"/>
    </xf>
    <xf numFmtId="4" fontId="41" fillId="32" borderId="74" xfId="0" applyNumberFormat="1" applyFont="1" applyFill="1" applyBorder="1" applyAlignment="1" applyProtection="1">
      <alignment horizontal="center" wrapText="1"/>
      <protection locked="0"/>
    </xf>
    <xf numFmtId="49" fontId="38" fillId="9" borderId="74" xfId="0" applyNumberFormat="1" applyFont="1" applyFill="1" applyBorder="1" applyAlignment="1" applyProtection="1">
      <alignment horizontal="right"/>
      <protection locked="0"/>
    </xf>
    <xf numFmtId="0" fontId="44" fillId="9" borderId="75" xfId="0" applyFont="1" applyFill="1" applyBorder="1" applyProtection="1">
      <protection locked="0"/>
    </xf>
    <xf numFmtId="4" fontId="33" fillId="9" borderId="74" xfId="0" applyNumberFormat="1" applyFont="1" applyFill="1" applyBorder="1" applyAlignment="1" applyProtection="1">
      <alignment horizontal="center" wrapText="1"/>
      <protection locked="0"/>
    </xf>
    <xf numFmtId="4" fontId="37" fillId="9" borderId="74" xfId="0" applyNumberFormat="1" applyFont="1" applyFill="1" applyBorder="1" applyProtection="1">
      <protection locked="0"/>
    </xf>
    <xf numFmtId="0" fontId="125" fillId="9" borderId="74" xfId="0" applyFont="1" applyFill="1" applyBorder="1" applyProtection="1">
      <protection locked="0"/>
    </xf>
    <xf numFmtId="49" fontId="55" fillId="0" borderId="76" xfId="0" applyNumberFormat="1" applyFont="1" applyBorder="1" applyAlignment="1" applyProtection="1">
      <alignment horizontal="right"/>
      <protection locked="0"/>
    </xf>
    <xf numFmtId="4" fontId="37" fillId="0" borderId="76" xfId="0" applyNumberFormat="1" applyFont="1" applyBorder="1" applyProtection="1">
      <protection locked="0"/>
    </xf>
    <xf numFmtId="4" fontId="37" fillId="2" borderId="76" xfId="0" applyNumberFormat="1" applyFont="1" applyFill="1" applyBorder="1" applyProtection="1">
      <protection locked="0"/>
    </xf>
    <xf numFmtId="0" fontId="35" fillId="0" borderId="77" xfId="0" applyFont="1" applyBorder="1" applyAlignment="1" applyProtection="1">
      <alignment wrapText="1"/>
      <protection locked="0"/>
    </xf>
    <xf numFmtId="49" fontId="55" fillId="44" borderId="76" xfId="0" applyNumberFormat="1" applyFont="1" applyFill="1" applyBorder="1" applyAlignment="1" applyProtection="1">
      <alignment horizontal="right"/>
      <protection locked="0"/>
    </xf>
    <xf numFmtId="0" fontId="35" fillId="44" borderId="77" xfId="0" applyFont="1" applyFill="1" applyBorder="1" applyAlignment="1" applyProtection="1">
      <alignment wrapText="1"/>
      <protection locked="0"/>
    </xf>
    <xf numFmtId="49" fontId="55" fillId="8" borderId="76" xfId="0" applyNumberFormat="1" applyFont="1" applyFill="1" applyBorder="1" applyAlignment="1" applyProtection="1">
      <alignment horizontal="right"/>
      <protection locked="0"/>
    </xf>
    <xf numFmtId="0" fontId="35" fillId="8" borderId="77" xfId="0" applyFont="1" applyFill="1" applyBorder="1" applyAlignment="1" applyProtection="1">
      <alignment wrapText="1"/>
      <protection locked="0"/>
    </xf>
    <xf numFmtId="4" fontId="37" fillId="8" borderId="76" xfId="0" applyNumberFormat="1" applyFont="1" applyFill="1" applyBorder="1" applyProtection="1">
      <protection locked="0"/>
    </xf>
    <xf numFmtId="0" fontId="125" fillId="0" borderId="76" xfId="0" applyFont="1" applyBorder="1" applyProtection="1">
      <protection locked="0"/>
    </xf>
    <xf numFmtId="49" fontId="35" fillId="9" borderId="76" xfId="0" applyNumberFormat="1" applyFont="1" applyFill="1" applyBorder="1" applyAlignment="1" applyProtection="1">
      <alignment horizontal="right"/>
      <protection locked="0"/>
    </xf>
    <xf numFmtId="4" fontId="33" fillId="9" borderId="76" xfId="0" applyNumberFormat="1" applyFont="1" applyFill="1" applyBorder="1" applyAlignment="1" applyProtection="1">
      <alignment horizontal="center" wrapText="1"/>
      <protection locked="0"/>
    </xf>
    <xf numFmtId="4" fontId="37" fillId="9" borderId="76" xfId="0" applyNumberFormat="1" applyFont="1" applyFill="1" applyBorder="1" applyProtection="1">
      <protection locked="0"/>
    </xf>
    <xf numFmtId="0" fontId="44" fillId="9" borderId="77" xfId="0" applyFont="1" applyFill="1" applyBorder="1" applyAlignment="1" applyProtection="1">
      <alignment wrapText="1"/>
      <protection locked="0"/>
    </xf>
    <xf numFmtId="0" fontId="125" fillId="9" borderId="76" xfId="0" applyFont="1" applyFill="1" applyBorder="1" applyProtection="1">
      <protection locked="0"/>
    </xf>
    <xf numFmtId="4" fontId="41" fillId="32" borderId="76" xfId="0" applyNumberFormat="1" applyFont="1" applyFill="1" applyBorder="1" applyAlignment="1" applyProtection="1">
      <alignment horizontal="center" wrapText="1"/>
      <protection locked="0"/>
    </xf>
    <xf numFmtId="4" fontId="41" fillId="8" borderId="76" xfId="0" applyNumberFormat="1" applyFont="1" applyFill="1" applyBorder="1" applyAlignment="1" applyProtection="1">
      <alignment horizontal="center" wrapText="1"/>
      <protection locked="0"/>
    </xf>
    <xf numFmtId="4" fontId="37" fillId="8" borderId="24" xfId="0" applyNumberFormat="1" applyFont="1" applyFill="1" applyBorder="1" applyProtection="1"/>
    <xf numFmtId="49" fontId="55" fillId="45" borderId="79" xfId="0" applyNumberFormat="1" applyFont="1" applyFill="1" applyBorder="1" applyAlignment="1" applyProtection="1">
      <alignment horizontal="right"/>
      <protection locked="0"/>
    </xf>
    <xf numFmtId="0" fontId="35" fillId="45" borderId="78" xfId="0" applyFont="1" applyFill="1" applyBorder="1" applyProtection="1">
      <protection locked="0"/>
    </xf>
    <xf numFmtId="4" fontId="37" fillId="45" borderId="42" xfId="0" applyNumberFormat="1" applyFont="1" applyFill="1" applyBorder="1" applyProtection="1"/>
    <xf numFmtId="4" fontId="37" fillId="45" borderId="79" xfId="0" applyNumberFormat="1" applyFont="1" applyFill="1" applyBorder="1" applyProtection="1">
      <protection locked="0"/>
    </xf>
    <xf numFmtId="0" fontId="125" fillId="45" borderId="79" xfId="0" applyFont="1" applyFill="1" applyBorder="1" applyProtection="1">
      <protection locked="0"/>
    </xf>
    <xf numFmtId="49" fontId="52" fillId="45" borderId="79" xfId="0" applyNumberFormat="1" applyFont="1" applyFill="1" applyBorder="1" applyAlignment="1" applyProtection="1">
      <alignment horizontal="left"/>
      <protection locked="0"/>
    </xf>
    <xf numFmtId="0" fontId="46" fillId="45" borderId="78" xfId="0" applyFont="1" applyFill="1" applyBorder="1" applyProtection="1">
      <protection locked="0"/>
    </xf>
    <xf numFmtId="4" fontId="34" fillId="45" borderId="23" xfId="0" applyNumberFormat="1" applyFont="1" applyFill="1" applyBorder="1" applyAlignment="1" applyProtection="1">
      <alignment horizontal="center" wrapText="1"/>
      <protection locked="0"/>
    </xf>
    <xf numFmtId="0" fontId="32" fillId="45" borderId="23" xfId="0" applyFont="1" applyFill="1" applyBorder="1" applyProtection="1">
      <protection locked="0"/>
    </xf>
    <xf numFmtId="4" fontId="41" fillId="43" borderId="23" xfId="0" applyNumberFormat="1" applyFont="1" applyFill="1" applyBorder="1" applyAlignment="1" applyProtection="1">
      <alignment horizontal="center" wrapText="1"/>
      <protection locked="0"/>
    </xf>
    <xf numFmtId="4" fontId="41" fillId="45" borderId="79" xfId="0" applyNumberFormat="1" applyFont="1" applyFill="1" applyBorder="1" applyAlignment="1" applyProtection="1">
      <alignment horizontal="center" wrapText="1"/>
      <protection locked="0"/>
    </xf>
    <xf numFmtId="4" fontId="37" fillId="45" borderId="24" xfId="0" applyNumberFormat="1" applyFont="1" applyFill="1" applyBorder="1" applyProtection="1"/>
    <xf numFmtId="49" fontId="83" fillId="35" borderId="79" xfId="0" applyNumberFormat="1" applyFont="1" applyFill="1" applyBorder="1" applyAlignment="1" applyProtection="1">
      <protection locked="0"/>
    </xf>
    <xf numFmtId="0" fontId="44" fillId="35" borderId="78" xfId="0" applyFont="1" applyFill="1" applyBorder="1" applyAlignment="1" applyProtection="1">
      <alignment wrapText="1"/>
    </xf>
    <xf numFmtId="0" fontId="126" fillId="35" borderId="79" xfId="0" applyFont="1" applyFill="1" applyBorder="1" applyAlignment="1" applyProtection="1">
      <protection locked="0"/>
    </xf>
    <xf numFmtId="0" fontId="127" fillId="32" borderId="80" xfId="0" applyFont="1" applyFill="1" applyBorder="1" applyAlignment="1" applyProtection="1">
      <alignment vertical="top" wrapText="1"/>
    </xf>
    <xf numFmtId="0" fontId="21" fillId="32" borderId="81" xfId="0" applyFont="1" applyFill="1" applyBorder="1" applyAlignment="1" applyProtection="1">
      <alignment vertical="top" wrapText="1"/>
    </xf>
    <xf numFmtId="0" fontId="22" fillId="45" borderId="80" xfId="0" applyFont="1" applyFill="1" applyBorder="1" applyAlignment="1" applyProtection="1">
      <alignment vertical="top" wrapText="1"/>
    </xf>
    <xf numFmtId="0" fontId="19" fillId="45" borderId="81" xfId="0" applyFont="1" applyFill="1" applyBorder="1" applyAlignment="1" applyProtection="1">
      <alignment vertical="top" wrapText="1"/>
    </xf>
    <xf numFmtId="4" fontId="128" fillId="32" borderId="81" xfId="0" applyNumberFormat="1" applyFont="1" applyFill="1" applyBorder="1" applyProtection="1"/>
    <xf numFmtId="4" fontId="25" fillId="45" borderId="81" xfId="0" applyNumberFormat="1" applyFont="1" applyFill="1" applyBorder="1" applyProtection="1"/>
    <xf numFmtId="0" fontId="81" fillId="32" borderId="82" xfId="0" applyFont="1" applyFill="1" applyBorder="1" applyAlignment="1" applyProtection="1">
      <alignment vertical="top" wrapText="1"/>
    </xf>
    <xf numFmtId="0" fontId="90" fillId="32" borderId="83" xfId="0" applyFont="1" applyFill="1" applyBorder="1" applyAlignment="1" applyProtection="1">
      <alignment vertical="top" wrapText="1"/>
    </xf>
    <xf numFmtId="4" fontId="78" fillId="32" borderId="84" xfId="0" applyNumberFormat="1" applyFont="1" applyFill="1" applyBorder="1" applyProtection="1"/>
    <xf numFmtId="0" fontId="91" fillId="37" borderId="81" xfId="69" applyFont="1" applyFill="1" applyBorder="1"/>
    <xf numFmtId="0" fontId="95" fillId="0" borderId="83" xfId="69" applyFont="1" applyBorder="1" applyAlignment="1">
      <alignment vertical="center" wrapText="1"/>
    </xf>
    <xf numFmtId="4" fontId="95" fillId="0" borderId="85" xfId="69" applyNumberFormat="1" applyFont="1" applyBorder="1" applyAlignment="1">
      <alignment horizontal="right" wrapText="1"/>
    </xf>
    <xf numFmtId="4" fontId="100" fillId="0" borderId="81" xfId="69" applyNumberFormat="1" applyFont="1" applyFill="1" applyBorder="1" applyAlignment="1">
      <alignment horizontal="right"/>
    </xf>
    <xf numFmtId="4" fontId="116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18" fillId="39" borderId="59" xfId="0" applyFont="1" applyFill="1" applyBorder="1" applyAlignment="1">
      <alignment vertical="center" wrapText="1"/>
    </xf>
    <xf numFmtId="0" fontId="91" fillId="37" borderId="88" xfId="69" applyFont="1" applyFill="1" applyBorder="1"/>
    <xf numFmtId="0" fontId="95" fillId="0" borderId="89" xfId="69" applyFont="1" applyBorder="1" applyAlignment="1">
      <alignment vertical="center" wrapText="1"/>
    </xf>
    <xf numFmtId="0" fontId="91" fillId="37" borderId="9" xfId="69" applyFont="1" applyFill="1" applyBorder="1"/>
    <xf numFmtId="0" fontId="110" fillId="0" borderId="90" xfId="0" applyFont="1" applyBorder="1" applyAlignment="1">
      <alignment vertical="center" wrapText="1"/>
    </xf>
    <xf numFmtId="4" fontId="116" fillId="0" borderId="60" xfId="0" applyNumberFormat="1" applyFont="1" applyFill="1" applyBorder="1" applyAlignment="1">
      <alignment horizontal="right" vertical="center" wrapText="1"/>
    </xf>
    <xf numFmtId="4" fontId="116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5" fillId="0" borderId="92" xfId="117" applyFont="1" applyBorder="1"/>
    <xf numFmtId="49" fontId="55" fillId="0" borderId="94" xfId="0" applyNumberFormat="1" applyFont="1" applyBorder="1" applyAlignment="1" applyProtection="1">
      <alignment horizontal="right"/>
      <protection locked="0"/>
    </xf>
    <xf numFmtId="4" fontId="37" fillId="0" borderId="94" xfId="0" applyNumberFormat="1" applyFont="1" applyBorder="1" applyProtection="1">
      <protection locked="0"/>
    </xf>
    <xf numFmtId="4" fontId="37" fillId="2" borderId="94" xfId="0" applyNumberFormat="1" applyFont="1" applyFill="1" applyBorder="1" applyProtection="1">
      <protection locked="0"/>
    </xf>
    <xf numFmtId="0" fontId="40" fillId="8" borderId="76" xfId="0" applyFont="1" applyFill="1" applyBorder="1" applyProtection="1">
      <protection locked="0"/>
    </xf>
    <xf numFmtId="0" fontId="40" fillId="0" borderId="76" xfId="0" applyFont="1" applyBorder="1" applyProtection="1">
      <protection locked="0"/>
    </xf>
    <xf numFmtId="0" fontId="40" fillId="44" borderId="76" xfId="0" applyFont="1" applyFill="1" applyBorder="1" applyProtection="1">
      <protection locked="0"/>
    </xf>
    <xf numFmtId="0" fontId="125" fillId="0" borderId="94" xfId="0" applyFont="1" applyBorder="1" applyProtection="1">
      <protection locked="0"/>
    </xf>
    <xf numFmtId="0" fontId="38" fillId="0" borderId="87" xfId="0" applyFont="1" applyBorder="1" applyAlignment="1" applyProtection="1">
      <alignment wrapText="1"/>
      <protection locked="0"/>
    </xf>
    <xf numFmtId="0" fontId="125" fillId="0" borderId="94" xfId="0" applyFont="1" applyBorder="1" applyAlignment="1" applyProtection="1">
      <alignment wrapText="1"/>
      <protection locked="0"/>
    </xf>
    <xf numFmtId="49" fontId="49" fillId="33" borderId="94" xfId="0" applyNumberFormat="1" applyFont="1" applyFill="1" applyBorder="1" applyAlignment="1" applyProtection="1">
      <alignment horizontal="right"/>
      <protection locked="0"/>
    </xf>
    <xf numFmtId="0" fontId="35" fillId="33" borderId="87" xfId="0" applyFont="1" applyFill="1" applyBorder="1" applyAlignment="1" applyProtection="1">
      <alignment wrapText="1"/>
      <protection locked="0"/>
    </xf>
    <xf numFmtId="4" fontId="41" fillId="33" borderId="94" xfId="0" applyNumberFormat="1" applyFont="1" applyFill="1" applyBorder="1" applyProtection="1">
      <protection locked="0"/>
    </xf>
    <xf numFmtId="49" fontId="49" fillId="33" borderId="1" xfId="0" applyNumberFormat="1" applyFont="1" applyFill="1" applyBorder="1" applyAlignment="1" applyProtection="1">
      <alignment horizontal="right"/>
      <protection locked="0"/>
    </xf>
    <xf numFmtId="4" fontId="41" fillId="33" borderId="23" xfId="0" applyNumberFormat="1" applyFont="1" applyFill="1" applyBorder="1" applyProtection="1">
      <protection locked="0"/>
    </xf>
    <xf numFmtId="0" fontId="43" fillId="33" borderId="94" xfId="0" applyFont="1" applyFill="1" applyBorder="1" applyProtection="1">
      <protection locked="0"/>
    </xf>
    <xf numFmtId="0" fontId="125" fillId="33" borderId="94" xfId="0" applyFont="1" applyFill="1" applyBorder="1" applyProtection="1">
      <protection locked="0"/>
    </xf>
    <xf numFmtId="49" fontId="52" fillId="5" borderId="94" xfId="0" applyNumberFormat="1" applyFont="1" applyFill="1" applyBorder="1" applyAlignment="1" applyProtection="1">
      <alignment horizontal="right"/>
      <protection locked="0"/>
    </xf>
    <xf numFmtId="0" fontId="46" fillId="5" borderId="87" xfId="0" applyFont="1" applyFill="1" applyBorder="1" applyProtection="1">
      <protection locked="0"/>
    </xf>
    <xf numFmtId="0" fontId="32" fillId="5" borderId="94" xfId="0" applyFont="1" applyFill="1" applyBorder="1" applyProtection="1">
      <protection locked="0"/>
    </xf>
    <xf numFmtId="4" fontId="34" fillId="5" borderId="94" xfId="0" applyNumberFormat="1" applyFont="1" applyFill="1" applyBorder="1" applyAlignment="1" applyProtection="1">
      <alignment horizontal="center" wrapText="1"/>
    </xf>
    <xf numFmtId="0" fontId="35" fillId="33" borderId="32" xfId="0" applyFont="1" applyFill="1" applyBorder="1" applyAlignment="1" applyProtection="1">
      <alignment wrapText="1"/>
      <protection locked="0"/>
    </xf>
    <xf numFmtId="0" fontId="129" fillId="33" borderId="94" xfId="0" applyFont="1" applyFill="1" applyBorder="1" applyProtection="1">
      <protection locked="0"/>
    </xf>
    <xf numFmtId="4" fontId="41" fillId="32" borderId="94" xfId="0" applyNumberFormat="1" applyFont="1" applyFill="1" applyBorder="1" applyAlignment="1" applyProtection="1">
      <alignment horizontal="center" wrapText="1"/>
      <protection locked="0"/>
    </xf>
    <xf numFmtId="4" fontId="41" fillId="33" borderId="94" xfId="0" applyNumberFormat="1" applyFont="1" applyFill="1" applyBorder="1" applyAlignment="1" applyProtection="1">
      <alignment horizontal="center" wrapText="1"/>
      <protection locked="0"/>
    </xf>
    <xf numFmtId="0" fontId="130" fillId="33" borderId="94" xfId="0" applyFont="1" applyFill="1" applyBorder="1" applyProtection="1">
      <protection locked="0"/>
    </xf>
    <xf numFmtId="4" fontId="122" fillId="33" borderId="23" xfId="0" applyNumberFormat="1" applyFont="1" applyFill="1" applyBorder="1" applyProtection="1">
      <protection locked="0"/>
    </xf>
    <xf numFmtId="4" fontId="122" fillId="33" borderId="94" xfId="0" applyNumberFormat="1" applyFont="1" applyFill="1" applyBorder="1" applyProtection="1">
      <protection locked="0"/>
    </xf>
    <xf numFmtId="0" fontId="19" fillId="0" borderId="94" xfId="0" applyFont="1" applyBorder="1" applyProtection="1"/>
    <xf numFmtId="4" fontId="23" fillId="0" borderId="94" xfId="0" applyNumberFormat="1" applyFont="1" applyBorder="1" applyProtection="1"/>
    <xf numFmtId="0" fontId="21" fillId="0" borderId="86" xfId="0" applyFont="1" applyBorder="1" applyAlignment="1" applyProtection="1">
      <alignment vertical="top" wrapText="1"/>
    </xf>
    <xf numFmtId="0" fontId="91" fillId="40" borderId="94" xfId="69" applyFont="1" applyFill="1" applyBorder="1"/>
    <xf numFmtId="0" fontId="55" fillId="0" borderId="93" xfId="69" applyFont="1" applyFill="1" applyBorder="1" applyAlignment="1">
      <alignment vertical="center" wrapText="1"/>
    </xf>
    <xf numFmtId="0" fontId="91" fillId="37" borderId="94" xfId="69" applyFont="1" applyFill="1" applyBorder="1"/>
    <xf numFmtId="0" fontId="131" fillId="0" borderId="24" xfId="69" applyFont="1" applyBorder="1"/>
    <xf numFmtId="4" fontId="37" fillId="44" borderId="9" xfId="0" applyNumberFormat="1" applyFont="1" applyFill="1" applyBorder="1" applyProtection="1">
      <protection locked="0"/>
    </xf>
    <xf numFmtId="4" fontId="37" fillId="44" borderId="103" xfId="0" applyNumberFormat="1" applyFont="1" applyFill="1" applyBorder="1" applyProtection="1">
      <protection locked="0"/>
    </xf>
    <xf numFmtId="4" fontId="41" fillId="44" borderId="103" xfId="0" applyNumberFormat="1" applyFont="1" applyFill="1" applyBorder="1" applyProtection="1">
      <protection locked="0"/>
    </xf>
    <xf numFmtId="4" fontId="41" fillId="0" borderId="103" xfId="0" applyNumberFormat="1" applyFont="1" applyBorder="1" applyProtection="1">
      <protection locked="0"/>
    </xf>
    <xf numFmtId="4" fontId="41" fillId="32" borderId="103" xfId="0" applyNumberFormat="1" applyFont="1" applyFill="1" applyBorder="1" applyProtection="1">
      <protection locked="0"/>
    </xf>
    <xf numFmtId="4" fontId="41" fillId="2" borderId="103" xfId="0" applyNumberFormat="1" applyFont="1" applyFill="1" applyBorder="1" applyProtection="1">
      <protection locked="0"/>
    </xf>
    <xf numFmtId="4" fontId="41" fillId="7" borderId="103" xfId="0" applyNumberFormat="1" applyFont="1" applyFill="1" applyBorder="1" applyProtection="1">
      <protection locked="0"/>
    </xf>
    <xf numFmtId="4" fontId="41" fillId="45" borderId="103" xfId="0" applyNumberFormat="1" applyFont="1" applyFill="1" applyBorder="1" applyProtection="1">
      <protection locked="0"/>
    </xf>
    <xf numFmtId="4" fontId="41" fillId="33" borderId="103" xfId="0" applyNumberFormat="1" applyFont="1" applyFill="1" applyBorder="1" applyProtection="1">
      <protection locked="0"/>
    </xf>
    <xf numFmtId="4" fontId="37" fillId="0" borderId="103" xfId="0" applyNumberFormat="1" applyFont="1" applyBorder="1" applyProtection="1">
      <protection locked="0"/>
    </xf>
    <xf numFmtId="4" fontId="37" fillId="0" borderId="104" xfId="0" applyNumberFormat="1" applyFont="1" applyBorder="1" applyProtection="1">
      <protection locked="0"/>
    </xf>
    <xf numFmtId="4" fontId="41" fillId="2" borderId="105" xfId="0" applyNumberFormat="1" applyFont="1" applyFill="1" applyBorder="1" applyProtection="1">
      <protection locked="0"/>
    </xf>
    <xf numFmtId="4" fontId="41" fillId="33" borderId="105" xfId="0" applyNumberFormat="1" applyFont="1" applyFill="1" applyBorder="1" applyProtection="1">
      <protection locked="0"/>
    </xf>
    <xf numFmtId="4" fontId="37" fillId="0" borderId="105" xfId="0" applyNumberFormat="1" applyFont="1" applyBorder="1" applyProtection="1">
      <protection locked="0"/>
    </xf>
    <xf numFmtId="4" fontId="34" fillId="5" borderId="105" xfId="0" applyNumberFormat="1" applyFont="1" applyFill="1" applyBorder="1" applyAlignment="1">
      <alignment horizontal="right" wrapText="1"/>
    </xf>
    <xf numFmtId="4" fontId="84" fillId="5" borderId="105" xfId="0" applyNumberFormat="1" applyFont="1" applyFill="1" applyBorder="1" applyAlignment="1">
      <alignment horizontal="right"/>
    </xf>
    <xf numFmtId="4" fontId="34" fillId="4" borderId="105" xfId="0" applyNumberFormat="1" applyFont="1" applyFill="1" applyBorder="1" applyAlignment="1">
      <alignment horizontal="center" wrapText="1"/>
    </xf>
    <xf numFmtId="4" fontId="34" fillId="7" borderId="105" xfId="0" applyNumberFormat="1" applyFont="1" applyFill="1" applyBorder="1" applyAlignment="1">
      <alignment horizontal="center" wrapText="1"/>
    </xf>
    <xf numFmtId="4" fontId="34" fillId="44" borderId="105" xfId="0" applyNumberFormat="1" applyFont="1" applyFill="1" applyBorder="1" applyAlignment="1">
      <alignment horizontal="center" wrapText="1"/>
    </xf>
    <xf numFmtId="4" fontId="34" fillId="45" borderId="105" xfId="0" applyNumberFormat="1" applyFont="1" applyFill="1" applyBorder="1" applyAlignment="1" applyProtection="1">
      <alignment horizontal="center" wrapText="1"/>
      <protection locked="0"/>
    </xf>
    <xf numFmtId="4" fontId="34" fillId="32" borderId="23" xfId="0" applyNumberFormat="1" applyFont="1" applyFill="1" applyBorder="1" applyAlignment="1" applyProtection="1">
      <alignment horizontal="center" wrapText="1"/>
      <protection locked="0"/>
    </xf>
    <xf numFmtId="4" fontId="41" fillId="9" borderId="105" xfId="0" applyNumberFormat="1" applyFont="1" applyFill="1" applyBorder="1" applyProtection="1">
      <protection locked="0"/>
    </xf>
    <xf numFmtId="4" fontId="37" fillId="9" borderId="105" xfId="0" applyNumberFormat="1" applyFont="1" applyFill="1" applyBorder="1" applyProtection="1">
      <protection locked="0"/>
    </xf>
    <xf numFmtId="4" fontId="87" fillId="0" borderId="105" xfId="0" applyNumberFormat="1" applyFont="1" applyBorder="1"/>
    <xf numFmtId="4" fontId="37" fillId="3" borderId="105" xfId="0" applyNumberFormat="1" applyFont="1" applyFill="1" applyBorder="1" applyProtection="1">
      <protection locked="0"/>
    </xf>
    <xf numFmtId="4" fontId="37" fillId="2" borderId="105" xfId="0" applyNumberFormat="1" applyFont="1" applyFill="1" applyBorder="1" applyProtection="1">
      <protection locked="0"/>
    </xf>
    <xf numFmtId="4" fontId="37" fillId="8" borderId="105" xfId="0" applyNumberFormat="1" applyFont="1" applyFill="1" applyBorder="1" applyProtection="1">
      <protection locked="0"/>
    </xf>
    <xf numFmtId="4" fontId="37" fillId="7" borderId="105" xfId="0" applyNumberFormat="1" applyFont="1" applyFill="1" applyBorder="1" applyProtection="1">
      <protection locked="0"/>
    </xf>
    <xf numFmtId="4" fontId="37" fillId="45" borderId="105" xfId="0" applyNumberFormat="1" applyFont="1" applyFill="1" applyBorder="1" applyProtection="1">
      <protection locked="0"/>
    </xf>
    <xf numFmtId="4" fontId="88" fillId="0" borderId="105" xfId="0" applyNumberFormat="1" applyFont="1" applyBorder="1"/>
    <xf numFmtId="4" fontId="23" fillId="0" borderId="0" xfId="0" applyNumberFormat="1" applyFont="1" applyProtection="1">
      <protection locked="0"/>
    </xf>
    <xf numFmtId="4" fontId="41" fillId="2" borderId="106" xfId="0" applyNumberFormat="1" applyFont="1" applyFill="1" applyBorder="1" applyProtection="1">
      <protection locked="0"/>
    </xf>
    <xf numFmtId="4" fontId="41" fillId="33" borderId="106" xfId="0" applyNumberFormat="1" applyFont="1" applyFill="1" applyBorder="1" applyProtection="1">
      <protection locked="0"/>
    </xf>
    <xf numFmtId="4" fontId="37" fillId="0" borderId="106" xfId="0" applyNumberFormat="1" applyFont="1" applyBorder="1" applyProtection="1">
      <protection locked="0"/>
    </xf>
    <xf numFmtId="4" fontId="34" fillId="5" borderId="106" xfId="0" applyNumberFormat="1" applyFont="1" applyFill="1" applyBorder="1" applyAlignment="1">
      <alignment horizontal="center" wrapText="1"/>
    </xf>
    <xf numFmtId="4" fontId="84" fillId="5" borderId="106" xfId="0" applyNumberFormat="1" applyFont="1" applyFill="1" applyBorder="1" applyAlignment="1">
      <alignment horizontal="center"/>
    </xf>
    <xf numFmtId="4" fontId="34" fillId="4" borderId="106" xfId="0" applyNumberFormat="1" applyFont="1" applyFill="1" applyBorder="1" applyAlignment="1">
      <alignment horizontal="center" wrapText="1"/>
    </xf>
    <xf numFmtId="4" fontId="34" fillId="7" borderId="106" xfId="0" applyNumberFormat="1" applyFont="1" applyFill="1" applyBorder="1" applyAlignment="1">
      <alignment horizontal="center" wrapText="1"/>
    </xf>
    <xf numFmtId="4" fontId="34" fillId="44" borderId="106" xfId="0" applyNumberFormat="1" applyFont="1" applyFill="1" applyBorder="1" applyAlignment="1">
      <alignment horizontal="center" wrapText="1"/>
    </xf>
    <xf numFmtId="4" fontId="34" fillId="45" borderId="106" xfId="0" applyNumberFormat="1" applyFont="1" applyFill="1" applyBorder="1" applyAlignment="1" applyProtection="1">
      <alignment horizontal="center" wrapText="1"/>
      <protection locked="0"/>
    </xf>
    <xf numFmtId="4" fontId="41" fillId="9" borderId="106" xfId="0" applyNumberFormat="1" applyFont="1" applyFill="1" applyBorder="1" applyProtection="1">
      <protection locked="0"/>
    </xf>
    <xf numFmtId="4" fontId="37" fillId="9" borderId="106" xfId="0" applyNumberFormat="1" applyFont="1" applyFill="1" applyBorder="1" applyProtection="1">
      <protection locked="0"/>
    </xf>
    <xf numFmtId="4" fontId="34" fillId="9" borderId="106" xfId="0" applyNumberFormat="1" applyFont="1" applyFill="1" applyBorder="1" applyAlignment="1">
      <alignment horizontal="center" wrapText="1"/>
    </xf>
    <xf numFmtId="4" fontId="87" fillId="0" borderId="106" xfId="0" applyNumberFormat="1" applyFont="1" applyBorder="1"/>
    <xf numFmtId="4" fontId="37" fillId="3" borderId="106" xfId="0" applyNumberFormat="1" applyFont="1" applyFill="1" applyBorder="1" applyProtection="1">
      <protection locked="0"/>
    </xf>
    <xf numFmtId="4" fontId="37" fillId="2" borderId="106" xfId="0" applyNumberFormat="1" applyFont="1" applyFill="1" applyBorder="1" applyProtection="1">
      <protection locked="0"/>
    </xf>
    <xf numFmtId="4" fontId="37" fillId="8" borderId="106" xfId="0" applyNumberFormat="1" applyFont="1" applyFill="1" applyBorder="1" applyProtection="1">
      <protection locked="0"/>
    </xf>
    <xf numFmtId="4" fontId="37" fillId="7" borderId="106" xfId="0" applyNumberFormat="1" applyFont="1" applyFill="1" applyBorder="1" applyProtection="1">
      <protection locked="0"/>
    </xf>
    <xf numFmtId="4" fontId="37" fillId="45" borderId="106" xfId="0" applyNumberFormat="1" applyFont="1" applyFill="1" applyBorder="1" applyProtection="1">
      <protection locked="0"/>
    </xf>
    <xf numFmtId="4" fontId="88" fillId="0" borderId="106" xfId="0" applyNumberFormat="1" applyFont="1" applyBorder="1"/>
    <xf numFmtId="4" fontId="54" fillId="35" borderId="106" xfId="0" applyNumberFormat="1" applyFont="1" applyFill="1" applyBorder="1" applyProtection="1">
      <protection locked="0"/>
    </xf>
    <xf numFmtId="4" fontId="53" fillId="35" borderId="106" xfId="0" applyNumberFormat="1" applyFont="1" applyFill="1" applyBorder="1" applyProtection="1">
      <protection locked="0"/>
    </xf>
    <xf numFmtId="0" fontId="23" fillId="0" borderId="106" xfId="0" applyFont="1" applyBorder="1" applyProtection="1">
      <protection locked="0"/>
    </xf>
    <xf numFmtId="4" fontId="85" fillId="0" borderId="107" xfId="0" applyNumberFormat="1" applyFont="1" applyBorder="1"/>
    <xf numFmtId="4" fontId="37" fillId="0" borderId="113" xfId="0" applyNumberFormat="1" applyFont="1" applyBorder="1" applyProtection="1">
      <protection locked="0"/>
    </xf>
    <xf numFmtId="4" fontId="37" fillId="2" borderId="113" xfId="0" applyNumberFormat="1" applyFont="1" applyFill="1" applyBorder="1" applyProtection="1">
      <protection locked="0"/>
    </xf>
    <xf numFmtId="4" fontId="41" fillId="2" borderId="113" xfId="0" applyNumberFormat="1" applyFont="1" applyFill="1" applyBorder="1" applyProtection="1">
      <protection locked="0"/>
    </xf>
    <xf numFmtId="4" fontId="37" fillId="7" borderId="113" xfId="0" applyNumberFormat="1" applyFont="1" applyFill="1" applyBorder="1" applyProtection="1">
      <protection locked="0"/>
    </xf>
    <xf numFmtId="4" fontId="37" fillId="0" borderId="108" xfId="0" applyNumberFormat="1" applyFont="1" applyBorder="1" applyProtection="1">
      <protection locked="0"/>
    </xf>
    <xf numFmtId="4" fontId="37" fillId="2" borderId="108" xfId="0" applyNumberFormat="1" applyFont="1" applyFill="1" applyBorder="1" applyProtection="1">
      <protection locked="0"/>
    </xf>
    <xf numFmtId="4" fontId="41" fillId="2" borderId="108" xfId="0" applyNumberFormat="1" applyFont="1" applyFill="1" applyBorder="1" applyProtection="1">
      <protection locked="0"/>
    </xf>
    <xf numFmtId="4" fontId="37" fillId="7" borderId="108" xfId="0" applyNumberFormat="1" applyFont="1" applyFill="1" applyBorder="1" applyProtection="1">
      <protection locked="0"/>
    </xf>
    <xf numFmtId="4" fontId="37" fillId="44" borderId="108" xfId="0" applyNumberFormat="1" applyFont="1" applyFill="1" applyBorder="1" applyProtection="1">
      <protection locked="0"/>
    </xf>
    <xf numFmtId="4" fontId="37" fillId="44" borderId="9" xfId="0" applyNumberFormat="1" applyFont="1" applyFill="1" applyBorder="1" applyProtection="1">
      <protection locked="0"/>
    </xf>
    <xf numFmtId="4" fontId="37" fillId="0" borderId="113" xfId="0" applyNumberFormat="1" applyFont="1" applyBorder="1" applyProtection="1">
      <protection locked="0"/>
    </xf>
    <xf numFmtId="4" fontId="37" fillId="44" borderId="113" xfId="0" applyNumberFormat="1" applyFont="1" applyFill="1" applyBorder="1" applyProtection="1">
      <protection locked="0"/>
    </xf>
    <xf numFmtId="4" fontId="37" fillId="45" borderId="113" xfId="0" applyNumberFormat="1" applyFont="1" applyFill="1" applyBorder="1" applyProtection="1">
      <protection locked="0"/>
    </xf>
    <xf numFmtId="4" fontId="41" fillId="33" borderId="113" xfId="0" applyNumberFormat="1" applyFont="1" applyFill="1" applyBorder="1" applyProtection="1">
      <protection locked="0"/>
    </xf>
    <xf numFmtId="4" fontId="41" fillId="33" borderId="108" xfId="0" applyNumberFormat="1" applyFont="1" applyFill="1" applyBorder="1" applyProtection="1">
      <protection locked="0"/>
    </xf>
    <xf numFmtId="4" fontId="37" fillId="32" borderId="108" xfId="0" applyNumberFormat="1" applyFont="1" applyFill="1" applyBorder="1" applyProtection="1">
      <protection locked="0"/>
    </xf>
    <xf numFmtId="4" fontId="41" fillId="44" borderId="9" xfId="0" applyNumberFormat="1" applyFont="1" applyFill="1" applyBorder="1" applyAlignment="1" applyProtection="1">
      <alignment horizontal="right" wrapText="1"/>
      <protection locked="0"/>
    </xf>
    <xf numFmtId="4" fontId="41" fillId="44" borderId="114" xfId="0" applyNumberFormat="1" applyFont="1" applyFill="1" applyBorder="1" applyAlignment="1" applyProtection="1">
      <alignment horizontal="right" wrapText="1"/>
      <protection locked="0"/>
    </xf>
    <xf numFmtId="4" fontId="41" fillId="32" borderId="114" xfId="0" applyNumberFormat="1" applyFont="1" applyFill="1" applyBorder="1" applyAlignment="1" applyProtection="1">
      <alignment horizontal="right" wrapText="1"/>
      <protection locked="0"/>
    </xf>
    <xf numFmtId="4" fontId="41" fillId="43" borderId="114" xfId="0" applyNumberFormat="1" applyFont="1" applyFill="1" applyBorder="1" applyAlignment="1" applyProtection="1">
      <alignment horizontal="right" wrapText="1"/>
      <protection locked="0"/>
    </xf>
    <xf numFmtId="4" fontId="41" fillId="45" borderId="114" xfId="0" applyNumberFormat="1" applyFont="1" applyFill="1" applyBorder="1" applyAlignment="1" applyProtection="1">
      <alignment horizontal="right" wrapText="1"/>
      <protection locked="0"/>
    </xf>
    <xf numFmtId="4" fontId="41" fillId="33" borderId="114" xfId="0" applyNumberFormat="1" applyFont="1" applyFill="1" applyBorder="1" applyAlignment="1" applyProtection="1">
      <alignment horizontal="right" wrapText="1"/>
      <protection locked="0"/>
    </xf>
    <xf numFmtId="4" fontId="41" fillId="0" borderId="114" xfId="0" applyNumberFormat="1" applyFont="1" applyBorder="1" applyAlignment="1" applyProtection="1">
      <alignment horizontal="right" wrapText="1"/>
      <protection locked="0"/>
    </xf>
    <xf numFmtId="4" fontId="41" fillId="32" borderId="0" xfId="0" applyNumberFormat="1" applyFont="1" applyFill="1" applyAlignment="1" applyProtection="1">
      <alignment horizontal="right" wrapText="1"/>
      <protection locked="0"/>
    </xf>
    <xf numFmtId="4" fontId="37" fillId="44" borderId="113" xfId="0" applyNumberFormat="1" applyFont="1" applyFill="1" applyBorder="1" applyProtection="1">
      <protection locked="0"/>
    </xf>
    <xf numFmtId="4" fontId="37" fillId="44" borderId="9" xfId="0" applyNumberFormat="1" applyFont="1" applyFill="1" applyBorder="1" applyProtection="1">
      <protection locked="0"/>
    </xf>
    <xf numFmtId="4" fontId="37" fillId="45" borderId="113" xfId="0" applyNumberFormat="1" applyFont="1" applyFill="1" applyBorder="1" applyProtection="1">
      <protection locked="0"/>
    </xf>
    <xf numFmtId="4" fontId="41" fillId="33" borderId="113" xfId="0" applyNumberFormat="1" applyFont="1" applyFill="1" applyBorder="1" applyProtection="1">
      <protection locked="0"/>
    </xf>
    <xf numFmtId="4" fontId="37" fillId="32" borderId="113" xfId="0" applyNumberFormat="1" applyFont="1" applyFill="1" applyBorder="1" applyProtection="1">
      <protection locked="0"/>
    </xf>
    <xf numFmtId="4" fontId="41" fillId="32" borderId="113" xfId="0" applyNumberFormat="1" applyFont="1" applyFill="1" applyBorder="1" applyAlignment="1" applyProtection="1">
      <alignment horizontal="right" wrapText="1"/>
      <protection locked="0"/>
    </xf>
    <xf numFmtId="4" fontId="41" fillId="33" borderId="113" xfId="0" applyNumberFormat="1" applyFont="1" applyFill="1" applyBorder="1" applyAlignment="1" applyProtection="1">
      <alignment horizontal="right" wrapText="1"/>
      <protection locked="0"/>
    </xf>
    <xf numFmtId="4" fontId="41" fillId="44" borderId="9" xfId="0" applyNumberFormat="1" applyFont="1" applyFill="1" applyBorder="1" applyAlignment="1" applyProtection="1">
      <alignment horizontal="right" wrapText="1"/>
      <protection locked="0"/>
    </xf>
    <xf numFmtId="4" fontId="41" fillId="45" borderId="113" xfId="0" applyNumberFormat="1" applyFont="1" applyFill="1" applyBorder="1" applyAlignment="1" applyProtection="1">
      <alignment horizontal="right" wrapText="1"/>
      <protection locked="0"/>
    </xf>
    <xf numFmtId="4" fontId="41" fillId="43" borderId="113" xfId="0" applyNumberFormat="1" applyFont="1" applyFill="1" applyBorder="1" applyAlignment="1" applyProtection="1">
      <alignment horizontal="right" wrapText="1"/>
      <protection locked="0"/>
    </xf>
    <xf numFmtId="4" fontId="41" fillId="44" borderId="113" xfId="0" applyNumberFormat="1" applyFont="1" applyFill="1" applyBorder="1" applyAlignment="1" applyProtection="1">
      <alignment horizontal="right" wrapText="1"/>
      <protection locked="0"/>
    </xf>
    <xf numFmtId="4" fontId="41" fillId="0" borderId="113" xfId="0" applyNumberFormat="1" applyFont="1" applyBorder="1" applyAlignment="1" applyProtection="1">
      <alignment horizontal="right" wrapText="1"/>
      <protection locked="0"/>
    </xf>
    <xf numFmtId="4" fontId="41" fillId="44" borderId="42" xfId="0" applyNumberFormat="1" applyFont="1" applyFill="1" applyBorder="1" applyAlignment="1" applyProtection="1">
      <alignment horizontal="right" wrapText="1"/>
      <protection locked="0"/>
    </xf>
    <xf numFmtId="4" fontId="41" fillId="32" borderId="42" xfId="0" applyNumberFormat="1" applyFont="1" applyFill="1" applyBorder="1" applyAlignment="1" applyProtection="1">
      <alignment horizontal="right" wrapText="1"/>
      <protection locked="0"/>
    </xf>
    <xf numFmtId="4" fontId="41" fillId="43" borderId="42" xfId="0" applyNumberFormat="1" applyFont="1" applyFill="1" applyBorder="1" applyAlignment="1" applyProtection="1">
      <alignment horizontal="right" wrapText="1"/>
      <protection locked="0"/>
    </xf>
    <xf numFmtId="4" fontId="41" fillId="45" borderId="42" xfId="0" applyNumberFormat="1" applyFont="1" applyFill="1" applyBorder="1" applyAlignment="1" applyProtection="1">
      <alignment horizontal="right" wrapText="1"/>
      <protection locked="0"/>
    </xf>
    <xf numFmtId="4" fontId="41" fillId="33" borderId="42" xfId="0" applyNumberFormat="1" applyFont="1" applyFill="1" applyBorder="1" applyAlignment="1" applyProtection="1">
      <alignment horizontal="right" wrapText="1"/>
      <protection locked="0"/>
    </xf>
    <xf numFmtId="4" fontId="41" fillId="0" borderId="42" xfId="0" applyNumberFormat="1" applyFont="1" applyBorder="1" applyAlignment="1" applyProtection="1">
      <alignment horizontal="right" wrapText="1"/>
      <protection locked="0"/>
    </xf>
    <xf numFmtId="4" fontId="37" fillId="0" borderId="113" xfId="0" applyNumberFormat="1" applyFont="1" applyBorder="1" applyProtection="1">
      <protection locked="0"/>
    </xf>
    <xf numFmtId="4" fontId="37" fillId="2" borderId="113" xfId="0" applyNumberFormat="1" applyFont="1" applyFill="1" applyBorder="1" applyProtection="1">
      <protection locked="0"/>
    </xf>
    <xf numFmtId="4" fontId="41" fillId="2" borderId="113" xfId="0" applyNumberFormat="1" applyFont="1" applyFill="1" applyBorder="1" applyProtection="1">
      <protection locked="0"/>
    </xf>
    <xf numFmtId="4" fontId="37" fillId="7" borderId="113" xfId="0" applyNumberFormat="1" applyFont="1" applyFill="1" applyBorder="1" applyProtection="1">
      <protection locked="0"/>
    </xf>
    <xf numFmtId="4" fontId="37" fillId="44" borderId="113" xfId="0" applyNumberFormat="1" applyFont="1" applyFill="1" applyBorder="1" applyProtection="1">
      <protection locked="0"/>
    </xf>
    <xf numFmtId="4" fontId="37" fillId="44" borderId="9" xfId="0" applyNumberFormat="1" applyFont="1" applyFill="1" applyBorder="1" applyProtection="1">
      <protection locked="0"/>
    </xf>
    <xf numFmtId="4" fontId="37" fillId="45" borderId="113" xfId="0" applyNumberFormat="1" applyFont="1" applyFill="1" applyBorder="1" applyProtection="1">
      <protection locked="0"/>
    </xf>
    <xf numFmtId="4" fontId="41" fillId="33" borderId="113" xfId="0" applyNumberFormat="1" applyFont="1" applyFill="1" applyBorder="1" applyProtection="1">
      <protection locked="0"/>
    </xf>
    <xf numFmtId="4" fontId="41" fillId="44" borderId="9" xfId="0" applyNumberFormat="1" applyFont="1" applyFill="1" applyBorder="1" applyAlignment="1" applyProtection="1">
      <alignment horizontal="right" wrapText="1"/>
      <protection locked="0"/>
    </xf>
    <xf numFmtId="4" fontId="41" fillId="32" borderId="113" xfId="0" applyNumberFormat="1" applyFont="1" applyFill="1" applyBorder="1" applyAlignment="1" applyProtection="1">
      <alignment horizontal="right" wrapText="1"/>
      <protection locked="0"/>
    </xf>
    <xf numFmtId="4" fontId="41" fillId="43" borderId="113" xfId="0" applyNumberFormat="1" applyFont="1" applyFill="1" applyBorder="1" applyAlignment="1" applyProtection="1">
      <alignment horizontal="right" wrapText="1"/>
      <protection locked="0"/>
    </xf>
    <xf numFmtId="4" fontId="41" fillId="45" borderId="113" xfId="0" applyNumberFormat="1" applyFont="1" applyFill="1" applyBorder="1" applyAlignment="1" applyProtection="1">
      <alignment horizontal="right" wrapText="1"/>
      <protection locked="0"/>
    </xf>
    <xf numFmtId="4" fontId="41" fillId="33" borderId="113" xfId="0" applyNumberFormat="1" applyFont="1" applyFill="1" applyBorder="1" applyAlignment="1" applyProtection="1">
      <alignment horizontal="right" wrapText="1"/>
      <protection locked="0"/>
    </xf>
    <xf numFmtId="4" fontId="41" fillId="44" borderId="113" xfId="0" applyNumberFormat="1" applyFont="1" applyFill="1" applyBorder="1" applyAlignment="1" applyProtection="1">
      <alignment horizontal="right" wrapText="1"/>
      <protection locked="0"/>
    </xf>
    <xf numFmtId="4" fontId="41" fillId="0" borderId="113" xfId="0" applyNumberFormat="1" applyFont="1" applyBorder="1" applyAlignment="1" applyProtection="1">
      <alignment horizontal="right" wrapText="1"/>
      <protection locked="0"/>
    </xf>
    <xf numFmtId="4" fontId="41" fillId="32" borderId="113" xfId="0" applyNumberFormat="1" applyFont="1" applyFill="1" applyBorder="1" applyAlignment="1" applyProtection="1">
      <alignment horizontal="right" wrapText="1"/>
      <protection locked="0"/>
    </xf>
    <xf numFmtId="4" fontId="41" fillId="44" borderId="42" xfId="0" applyNumberFormat="1" applyFont="1" applyFill="1" applyBorder="1" applyAlignment="1" applyProtection="1">
      <alignment horizontal="right" wrapText="1"/>
      <protection locked="0"/>
    </xf>
    <xf numFmtId="4" fontId="41" fillId="32" borderId="42" xfId="0" applyNumberFormat="1" applyFont="1" applyFill="1" applyBorder="1" applyAlignment="1" applyProtection="1">
      <alignment horizontal="right" wrapText="1"/>
      <protection locked="0"/>
    </xf>
    <xf numFmtId="4" fontId="122" fillId="32" borderId="42" xfId="0" applyNumberFormat="1" applyFont="1" applyFill="1" applyBorder="1" applyAlignment="1" applyProtection="1">
      <alignment horizontal="right" wrapText="1"/>
      <protection locked="0"/>
    </xf>
    <xf numFmtId="4" fontId="34" fillId="32" borderId="42" xfId="0" applyNumberFormat="1" applyFont="1" applyFill="1" applyBorder="1" applyAlignment="1" applyProtection="1">
      <alignment horizontal="right" wrapText="1"/>
      <protection locked="0"/>
    </xf>
    <xf numFmtId="4" fontId="41" fillId="43" borderId="42" xfId="0" applyNumberFormat="1" applyFont="1" applyFill="1" applyBorder="1" applyAlignment="1" applyProtection="1">
      <alignment horizontal="right" wrapText="1"/>
      <protection locked="0"/>
    </xf>
    <xf numFmtId="4" fontId="41" fillId="45" borderId="42" xfId="0" applyNumberFormat="1" applyFont="1" applyFill="1" applyBorder="1" applyAlignment="1" applyProtection="1">
      <alignment horizontal="right" wrapText="1"/>
      <protection locked="0"/>
    </xf>
    <xf numFmtId="4" fontId="41" fillId="33" borderId="42" xfId="0" applyNumberFormat="1" applyFont="1" applyFill="1" applyBorder="1" applyAlignment="1" applyProtection="1">
      <alignment horizontal="right" wrapText="1"/>
      <protection locked="0"/>
    </xf>
    <xf numFmtId="4" fontId="41" fillId="0" borderId="42" xfId="0" applyNumberFormat="1" applyFont="1" applyBorder="1" applyAlignment="1" applyProtection="1">
      <alignment horizontal="right" wrapText="1"/>
      <protection locked="0"/>
    </xf>
    <xf numFmtId="49" fontId="49" fillId="0" borderId="108" xfId="0" applyNumberFormat="1" applyFont="1" applyBorder="1" applyAlignment="1" applyProtection="1">
      <alignment horizontal="right"/>
      <protection locked="0"/>
    </xf>
    <xf numFmtId="0" fontId="36" fillId="0" borderId="108" xfId="0" applyFont="1" applyBorder="1" applyProtection="1">
      <protection locked="0"/>
    </xf>
    <xf numFmtId="4" fontId="41" fillId="32" borderId="108" xfId="0" applyNumberFormat="1" applyFont="1" applyFill="1" applyBorder="1" applyAlignment="1" applyProtection="1">
      <alignment horizontal="right" wrapText="1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62" fillId="0" borderId="36" xfId="69" applyBorder="1" applyAlignment="1">
      <alignment wrapText="1"/>
    </xf>
    <xf numFmtId="0" fontId="62" fillId="0" borderId="0" xfId="69" applyBorder="1" applyAlignment="1">
      <alignment wrapText="1"/>
    </xf>
  </cellXfs>
  <cellStyles count="63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17"/>
    <cellStyle name="Calculation 2 2 2" xfId="350"/>
    <cellStyle name="Calculation 2 2 2 2" xfId="531"/>
    <cellStyle name="Calculation 2 2 3" xfId="292"/>
    <cellStyle name="Calculation 2 2 3 2" xfId="617"/>
    <cellStyle name="Calculation 2 2 4" xfId="378"/>
    <cellStyle name="Calculation 2 2 5" xfId="519"/>
    <cellStyle name="Calculation 2 3" xfId="192"/>
    <cellStyle name="Calculation 2 3 2" xfId="329"/>
    <cellStyle name="Calculation 2 3 3" xfId="494"/>
    <cellStyle name="Calculation 2 4" xfId="267"/>
    <cellStyle name="Calculation 2 4 2" xfId="557"/>
    <cellStyle name="Calculation 2 5" xfId="365"/>
    <cellStyle name="Calculation 2 5 2" xfId="539"/>
    <cellStyle name="Calculation 2 6" xfId="401"/>
    <cellStyle name="Calculation 2 6 2" xfId="571"/>
    <cellStyle name="Calculation 2 7" xfId="423"/>
    <cellStyle name="Calculation 3" xfId="130"/>
    <cellStyle name="Calculation 3 2" xfId="224"/>
    <cellStyle name="Calculation 3 2 2" xfId="357"/>
    <cellStyle name="Calculation 3 2 2 2" xfId="534"/>
    <cellStyle name="Calculation 3 2 3" xfId="299"/>
    <cellStyle name="Calculation 3 2 3 2" xfId="586"/>
    <cellStyle name="Calculation 3 2 4" xfId="240"/>
    <cellStyle name="Calculation 3 2 5" xfId="526"/>
    <cellStyle name="Calculation 3 3" xfId="202"/>
    <cellStyle name="Calculation 3 3 2" xfId="338"/>
    <cellStyle name="Calculation 3 3 3" xfId="504"/>
    <cellStyle name="Calculation 3 4" xfId="277"/>
    <cellStyle name="Calculation 3 4 2" xfId="566"/>
    <cellStyle name="Calculation 3 5" xfId="374"/>
    <cellStyle name="Calculation 3 5 2" xfId="548"/>
    <cellStyle name="Calculation 3 6" xfId="381"/>
    <cellStyle name="Calculation 3 6 2" xfId="632"/>
    <cellStyle name="Calculation 3 7" xfId="433"/>
    <cellStyle name="Calculation 4" xfId="170"/>
    <cellStyle name="Calculation 4 2" xfId="315"/>
    <cellStyle name="Calculation 4 2 2" xfId="529"/>
    <cellStyle name="Calculation 4 3" xfId="248"/>
    <cellStyle name="Calculation 4 3 2" xfId="599"/>
    <cellStyle name="Calculation 4 4" xfId="225"/>
    <cellStyle name="Calculation 4 5" xfId="475"/>
    <cellStyle name="Calculation 5" xfId="152"/>
    <cellStyle name="Calculation 5 2" xfId="301"/>
    <cellStyle name="Calculation 5 2 2" xfId="535"/>
    <cellStyle name="Calculation 5 3" xfId="454"/>
    <cellStyle name="Calculation 6" xfId="226"/>
    <cellStyle name="Calculation 6 2" xfId="573"/>
    <cellStyle name="Check Cell" xfId="29"/>
    <cellStyle name="Comma 33" xfId="30"/>
    <cellStyle name="Comma 33 2" xfId="121"/>
    <cellStyle name="Comma 33 2 2" xfId="193"/>
    <cellStyle name="Comma 33 2 2 2" xfId="383"/>
    <cellStyle name="Comma 33 2 2 3" xfId="495"/>
    <cellStyle name="Comma 33 2 3" xfId="268"/>
    <cellStyle name="Comma 33 2 3 2" xfId="614"/>
    <cellStyle name="Comma 33 2 4" xfId="424"/>
    <cellStyle name="Comma 33 3" xfId="171"/>
    <cellStyle name="Comma 33 3 2" xfId="249"/>
    <cellStyle name="Comma 33 3 2 2" xfId="598"/>
    <cellStyle name="Comma 33 3 3" xfId="476"/>
    <cellStyle name="Comma 33 4" xfId="153"/>
    <cellStyle name="Comma 33 4 2" xfId="362"/>
    <cellStyle name="Comma 33 4 3" xfId="455"/>
    <cellStyle name="Comma 33 5" xfId="228"/>
    <cellStyle name="Comma 33 5 2" xfId="572"/>
    <cellStyle name="Comma 33 6" xfId="409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19"/>
    <cellStyle name="Input 2 2 2" xfId="352"/>
    <cellStyle name="Input 2 2 2 2" xfId="532"/>
    <cellStyle name="Input 2 2 3" xfId="294"/>
    <cellStyle name="Input 2 2 3 2" xfId="588"/>
    <cellStyle name="Input 2 2 4" xfId="361"/>
    <cellStyle name="Input 2 2 5" xfId="521"/>
    <cellStyle name="Input 2 3" xfId="195"/>
    <cellStyle name="Input 2 3 2" xfId="331"/>
    <cellStyle name="Input 2 3 3" xfId="497"/>
    <cellStyle name="Input 2 4" xfId="270"/>
    <cellStyle name="Input 2 4 2" xfId="559"/>
    <cellStyle name="Input 2 5" xfId="367"/>
    <cellStyle name="Input 2 5 2" xfId="541"/>
    <cellStyle name="Input 2 6" xfId="364"/>
    <cellStyle name="Input 2 6 2" xfId="633"/>
    <cellStyle name="Input 2 7" xfId="426"/>
    <cellStyle name="Input 3" xfId="128"/>
    <cellStyle name="Input 3 2" xfId="222"/>
    <cellStyle name="Input 3 2 2" xfId="355"/>
    <cellStyle name="Input 3 2 2 2" xfId="533"/>
    <cellStyle name="Input 3 2 3" xfId="297"/>
    <cellStyle name="Input 3 2 3 2" xfId="622"/>
    <cellStyle name="Input 3 2 4" xfId="400"/>
    <cellStyle name="Input 3 2 5" xfId="524"/>
    <cellStyle name="Input 3 3" xfId="200"/>
    <cellStyle name="Input 3 3 2" xfId="336"/>
    <cellStyle name="Input 3 3 3" xfId="502"/>
    <cellStyle name="Input 3 4" xfId="275"/>
    <cellStyle name="Input 3 4 2" xfId="564"/>
    <cellStyle name="Input 3 5" xfId="372"/>
    <cellStyle name="Input 3 5 2" xfId="546"/>
    <cellStyle name="Input 3 6" xfId="227"/>
    <cellStyle name="Input 3 6 2" xfId="634"/>
    <cellStyle name="Input 3 7" xfId="431"/>
    <cellStyle name="Input 4" xfId="172"/>
    <cellStyle name="Input 4 2" xfId="316"/>
    <cellStyle name="Input 4 2 2" xfId="530"/>
    <cellStyle name="Input 4 3" xfId="250"/>
    <cellStyle name="Input 4 3 2" xfId="577"/>
    <cellStyle name="Input 4 4" xfId="360"/>
    <cellStyle name="Input 4 5" xfId="477"/>
    <cellStyle name="Input 5" xfId="154"/>
    <cellStyle name="Input 5 2" xfId="302"/>
    <cellStyle name="Input 5 2 2" xfId="536"/>
    <cellStyle name="Input 5 3" xfId="456"/>
    <cellStyle name="Input 6" xfId="233"/>
    <cellStyle name="Input 6 2" xfId="574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20"/>
    <cellStyle name="Note 2 2 2" xfId="353"/>
    <cellStyle name="Note 2 2 2 2" xfId="406"/>
    <cellStyle name="Note 2 2 2 3" xfId="463"/>
    <cellStyle name="Note 2 2 3" xfId="295"/>
    <cellStyle name="Note 2 2 3 2" xfId="589"/>
    <cellStyle name="Note 2 2 4" xfId="404"/>
    <cellStyle name="Note 2 2 5" xfId="522"/>
    <cellStyle name="Note 2 3" xfId="196"/>
    <cellStyle name="Note 2 3 2" xfId="332"/>
    <cellStyle name="Note 2 3 2 2" xfId="550"/>
    <cellStyle name="Note 2 3 3" xfId="384"/>
    <cellStyle name="Note 2 3 4" xfId="498"/>
    <cellStyle name="Note 2 4" xfId="271"/>
    <cellStyle name="Note 2 4 2" xfId="396"/>
    <cellStyle name="Note 2 4 3" xfId="560"/>
    <cellStyle name="Note 2 5" xfId="368"/>
    <cellStyle name="Note 2 5 2" xfId="542"/>
    <cellStyle name="Note 2 6" xfId="405"/>
    <cellStyle name="Note 2 6 2" xfId="580"/>
    <cellStyle name="Note 2 7" xfId="427"/>
    <cellStyle name="Note 3" xfId="127"/>
    <cellStyle name="Note 3 2" xfId="221"/>
    <cellStyle name="Note 3 2 2" xfId="354"/>
    <cellStyle name="Note 3 2 2 2" xfId="407"/>
    <cellStyle name="Note 3 2 2 3" xfId="464"/>
    <cellStyle name="Note 3 2 3" xfId="296"/>
    <cellStyle name="Note 3 2 3 2" xfId="591"/>
    <cellStyle name="Note 3 2 4" xfId="229"/>
    <cellStyle name="Note 3 2 5" xfId="523"/>
    <cellStyle name="Note 3 3" xfId="199"/>
    <cellStyle name="Note 3 3 2" xfId="335"/>
    <cellStyle name="Note 3 3 2 2" xfId="551"/>
    <cellStyle name="Note 3 3 3" xfId="385"/>
    <cellStyle name="Note 3 3 4" xfId="501"/>
    <cellStyle name="Note 3 4" xfId="274"/>
    <cellStyle name="Note 3 4 2" xfId="398"/>
    <cellStyle name="Note 3 4 3" xfId="563"/>
    <cellStyle name="Note 3 5" xfId="371"/>
    <cellStyle name="Note 3 5 2" xfId="545"/>
    <cellStyle name="Note 3 6" xfId="230"/>
    <cellStyle name="Note 3 6 2" xfId="636"/>
    <cellStyle name="Note 3 7" xfId="430"/>
    <cellStyle name="Note 4" xfId="173"/>
    <cellStyle name="Note 4 2" xfId="317"/>
    <cellStyle name="Note 4 2 2" xfId="402"/>
    <cellStyle name="Note 4 2 3" xfId="459"/>
    <cellStyle name="Note 4 3" xfId="251"/>
    <cellStyle name="Note 4 3 2" xfId="567"/>
    <cellStyle name="Note 4 4" xfId="358"/>
    <cellStyle name="Note 4 5" xfId="478"/>
    <cellStyle name="Note 5" xfId="155"/>
    <cellStyle name="Note 5 2" xfId="303"/>
    <cellStyle name="Note 5 3" xfId="363"/>
    <cellStyle name="Note 5 4" xfId="457"/>
    <cellStyle name="Note 6" xfId="397"/>
    <cellStyle name="Note 6 2" xfId="575"/>
    <cellStyle name="Output" xfId="50"/>
    <cellStyle name="Output 2" xfId="125"/>
    <cellStyle name="Output 2 2" xfId="197"/>
    <cellStyle name="Output 2 2 2" xfId="333"/>
    <cellStyle name="Output 2 2 3" xfId="499"/>
    <cellStyle name="Output 2 3" xfId="272"/>
    <cellStyle name="Output 2 3 2" xfId="561"/>
    <cellStyle name="Output 2 4" xfId="369"/>
    <cellStyle name="Output 2 4 2" xfId="543"/>
    <cellStyle name="Output 2 5" xfId="403"/>
    <cellStyle name="Output 2 5 2" xfId="581"/>
    <cellStyle name="Output 2 6" xfId="428"/>
    <cellStyle name="Output 3" xfId="126"/>
    <cellStyle name="Output 3 2" xfId="198"/>
    <cellStyle name="Output 3 2 2" xfId="334"/>
    <cellStyle name="Output 3 2 3" xfId="500"/>
    <cellStyle name="Output 3 3" xfId="273"/>
    <cellStyle name="Output 3 3 2" xfId="562"/>
    <cellStyle name="Output 3 4" xfId="370"/>
    <cellStyle name="Output 3 4 2" xfId="544"/>
    <cellStyle name="Output 3 5" xfId="231"/>
    <cellStyle name="Output 3 5 2" xfId="570"/>
    <cellStyle name="Output 3 6" xfId="429"/>
    <cellStyle name="Output 4" xfId="174"/>
    <cellStyle name="Output 4 2" xfId="318"/>
    <cellStyle name="Output 4 2 2" xfId="593"/>
    <cellStyle name="Output 4 3" xfId="252"/>
    <cellStyle name="Output 4 4" xfId="382"/>
    <cellStyle name="Output 4 5" xfId="479"/>
    <cellStyle name="Output 5" xfId="156"/>
    <cellStyle name="Output 5 2" xfId="304"/>
    <cellStyle name="Output 5 2 2" xfId="537"/>
    <cellStyle name="Output 5 3" xfId="458"/>
    <cellStyle name="Output 6" xfId="379"/>
    <cellStyle name="Output 6 2" xfId="576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23"/>
    <cellStyle name="Total 2 2 2" xfId="356"/>
    <cellStyle name="Total 2 2 2 2" xfId="585"/>
    <cellStyle name="Total 2 2 3" xfId="298"/>
    <cellStyle name="Total 2 2 4" xfId="389"/>
    <cellStyle name="Total 2 2 5" xfId="525"/>
    <cellStyle name="Total 2 3" xfId="201"/>
    <cellStyle name="Total 2 3 2" xfId="337"/>
    <cellStyle name="Total 2 3 3" xfId="503"/>
    <cellStyle name="Total 2 4" xfId="276"/>
    <cellStyle name="Total 2 4 2" xfId="565"/>
    <cellStyle name="Total 2 5" xfId="373"/>
    <cellStyle name="Total 2 5 2" xfId="547"/>
    <cellStyle name="Total 2 6" xfId="399"/>
    <cellStyle name="Total 2 6 2" xfId="635"/>
    <cellStyle name="Total 2 7" xfId="432"/>
    <cellStyle name="Total 3" xfId="122"/>
    <cellStyle name="Total 3 2" xfId="218"/>
    <cellStyle name="Total 3 2 2" xfId="351"/>
    <cellStyle name="Total 3 2 2 2" xfId="602"/>
    <cellStyle name="Total 3 2 3" xfId="293"/>
    <cellStyle name="Total 3 2 4" xfId="359"/>
    <cellStyle name="Total 3 2 5" xfId="520"/>
    <cellStyle name="Total 3 3" xfId="194"/>
    <cellStyle name="Total 3 3 2" xfId="330"/>
    <cellStyle name="Total 3 3 3" xfId="496"/>
    <cellStyle name="Total 3 4" xfId="269"/>
    <cellStyle name="Total 3 4 2" xfId="558"/>
    <cellStyle name="Total 3 5" xfId="366"/>
    <cellStyle name="Total 3 5 2" xfId="540"/>
    <cellStyle name="Total 3 6" xfId="390"/>
    <cellStyle name="Total 3 6 2" xfId="569"/>
    <cellStyle name="Total 3 7" xfId="425"/>
    <cellStyle name="Total 4" xfId="175"/>
    <cellStyle name="Total 4 2" xfId="319"/>
    <cellStyle name="Total 4 2 2" xfId="568"/>
    <cellStyle name="Total 4 3" xfId="253"/>
    <cellStyle name="Total 4 4" xfId="232"/>
    <cellStyle name="Total 4 5" xfId="480"/>
    <cellStyle name="Total 5" xfId="157"/>
    <cellStyle name="Total 5 2" xfId="305"/>
    <cellStyle name="Total 5 2 2" xfId="538"/>
    <cellStyle name="Total 5 3" xfId="460"/>
    <cellStyle name="Total 6" xfId="234"/>
    <cellStyle name="Total 6 2" xfId="631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09"/>
    <cellStyle name="Κανονικό 10 2 2 2" xfId="342"/>
    <cellStyle name="Κανονικό 10 2 2 3" xfId="511"/>
    <cellStyle name="Κανονικό 10 2 3" xfId="284"/>
    <cellStyle name="Κανονικό 10 2 3 2" xfId="623"/>
    <cellStyle name="Κανονικό 10 2 4" xfId="440"/>
    <cellStyle name="Κανονικό 10 3" xfId="185"/>
    <cellStyle name="Κανονικό 10 3 2" xfId="323"/>
    <cellStyle name="Κανονικό 10 3 2 2" xfId="607"/>
    <cellStyle name="Κανονικό 10 3 3" xfId="260"/>
    <cellStyle name="Κανονικό 10 3 4" xfId="487"/>
    <cellStyle name="Κανονικό 10 4" xfId="164"/>
    <cellStyle name="Κανονικό 10 4 2" xfId="309"/>
    <cellStyle name="Κανονικό 10 4 3" xfId="469"/>
    <cellStyle name="Κανονικό 10 5" xfId="242"/>
    <cellStyle name="Κανονικό 10 5 2" xfId="590"/>
    <cellStyle name="Κανονικό 10 6" xfId="416"/>
    <cellStyle name="Κανονικό 11" xfId="111"/>
    <cellStyle name="Κανονικό 11 2" xfId="142"/>
    <cellStyle name="Κανονικό 11 2 2" xfId="210"/>
    <cellStyle name="Κανονικό 11 2 2 2" xfId="343"/>
    <cellStyle name="Κανονικό 11 2 2 3" xfId="512"/>
    <cellStyle name="Κανονικό 11 2 3" xfId="285"/>
    <cellStyle name="Κανονικό 11 2 3 2" xfId="624"/>
    <cellStyle name="Κανονικό 11 2 4" xfId="441"/>
    <cellStyle name="Κανονικό 11 3" xfId="186"/>
    <cellStyle name="Κανονικό 11 3 2" xfId="324"/>
    <cellStyle name="Κανονικό 11 3 2 2" xfId="608"/>
    <cellStyle name="Κανονικό 11 3 3" xfId="261"/>
    <cellStyle name="Κανονικό 11 3 4" xfId="488"/>
    <cellStyle name="Κανονικό 11 4" xfId="165"/>
    <cellStyle name="Κανονικό 11 4 2" xfId="310"/>
    <cellStyle name="Κανονικό 11 4 3" xfId="470"/>
    <cellStyle name="Κανονικό 11 5" xfId="243"/>
    <cellStyle name="Κανονικό 11 5 2" xfId="592"/>
    <cellStyle name="Κανονικό 11 6" xfId="417"/>
    <cellStyle name="Κανονικό 12" xfId="112"/>
    <cellStyle name="Κανονικό 13" xfId="115"/>
    <cellStyle name="Κανονικό 13 2" xfId="143"/>
    <cellStyle name="Κανονικό 13 2 2" xfId="211"/>
    <cellStyle name="Κανονικό 13 2 2 2" xfId="344"/>
    <cellStyle name="Κανονικό 13 2 2 3" xfId="513"/>
    <cellStyle name="Κανονικό 13 2 3" xfId="286"/>
    <cellStyle name="Κανονικό 13 2 3 2" xfId="625"/>
    <cellStyle name="Κανονικό 13 2 4" xfId="442"/>
    <cellStyle name="Κανονικό 13 3" xfId="187"/>
    <cellStyle name="Κανονικό 13 3 2" xfId="325"/>
    <cellStyle name="Κανονικό 13 3 2 2" xfId="609"/>
    <cellStyle name="Κανονικό 13 3 3" xfId="262"/>
    <cellStyle name="Κανονικό 13 3 4" xfId="489"/>
    <cellStyle name="Κανονικό 13 4" xfId="166"/>
    <cellStyle name="Κανονικό 13 4 2" xfId="311"/>
    <cellStyle name="Κανονικό 13 4 3" xfId="471"/>
    <cellStyle name="Κανονικό 13 5" xfId="244"/>
    <cellStyle name="Κανονικό 13 5 2" xfId="594"/>
    <cellStyle name="Κανονικό 13 6" xfId="418"/>
    <cellStyle name="Κανονικό 14" xfId="116"/>
    <cellStyle name="Κανονικό 14 2" xfId="144"/>
    <cellStyle name="Κανονικό 14 2 2" xfId="212"/>
    <cellStyle name="Κανονικό 14 2 2 2" xfId="345"/>
    <cellStyle name="Κανονικό 14 2 2 3" xfId="514"/>
    <cellStyle name="Κανονικό 14 2 3" xfId="287"/>
    <cellStyle name="Κανονικό 14 2 3 2" xfId="626"/>
    <cellStyle name="Κανονικό 14 2 4" xfId="443"/>
    <cellStyle name="Κανονικό 14 3" xfId="188"/>
    <cellStyle name="Κανονικό 14 3 2" xfId="326"/>
    <cellStyle name="Κανονικό 14 3 2 2" xfId="610"/>
    <cellStyle name="Κανονικό 14 3 3" xfId="263"/>
    <cellStyle name="Κανονικό 14 3 4" xfId="490"/>
    <cellStyle name="Κανονικό 14 4" xfId="167"/>
    <cellStyle name="Κανονικό 14 4 2" xfId="312"/>
    <cellStyle name="Κανονικό 14 4 3" xfId="472"/>
    <cellStyle name="Κανονικό 14 5" xfId="245"/>
    <cellStyle name="Κανονικό 14 5 2" xfId="595"/>
    <cellStyle name="Κανονικό 14 6" xfId="419"/>
    <cellStyle name="Κανονικό 15" xfId="118"/>
    <cellStyle name="Κανονικό 15 2" xfId="119"/>
    <cellStyle name="Κανονικό 15 2 2" xfId="146"/>
    <cellStyle name="Κανονικό 15 2 2 2" xfId="214"/>
    <cellStyle name="Κανονικό 15 2 2 2 2" xfId="347"/>
    <cellStyle name="Κανονικό 15 2 2 2 3" xfId="516"/>
    <cellStyle name="Κανονικό 15 2 2 3" xfId="289"/>
    <cellStyle name="Κανονικό 15 2 2 3 2" xfId="628"/>
    <cellStyle name="Κανονικό 15 2 2 4" xfId="445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394"/>
    <cellStyle name="Κανονικό 15 2 3 2 2 2 2 2" xfId="555"/>
    <cellStyle name="Κανονικό 15 2 3 2 2 2 2 3" xfId="452"/>
    <cellStyle name="Κανονικό 15 2 3 2 2 2 3" xfId="392"/>
    <cellStyle name="Κανονικό 15 2 3 2 2 2 3 2" xfId="554"/>
    <cellStyle name="Κανονικό 15 2 3 2 2 2 4" xfId="450"/>
    <cellStyle name="Κανονικό 15 2 3 2 2 3" xfId="391"/>
    <cellStyle name="Κανονικό 15 2 3 2 2 3 2" xfId="553"/>
    <cellStyle name="Κανονικό 15 2 3 2 2 4" xfId="449"/>
    <cellStyle name="Κανονικό 15 2 3 2 3" xfId="300"/>
    <cellStyle name="Κανονικό 15 2 3 2 3 2" xfId="552"/>
    <cellStyle name="Κανονικό 15 2 3 2 4" xfId="448"/>
    <cellStyle name="Κανονικό 15 2 3 3" xfId="215"/>
    <cellStyle name="Κανονικό 15 2 3 3 2" xfId="348"/>
    <cellStyle name="Κανονικό 15 2 3 3 3" xfId="517"/>
    <cellStyle name="Κανονικό 15 2 3 4" xfId="290"/>
    <cellStyle name="Κανονικό 15 2 3 4 2" xfId="629"/>
    <cellStyle name="Κανονικό 15 2 3 5" xfId="446"/>
    <cellStyle name="Κανονικό 15 2 4" xfId="148"/>
    <cellStyle name="Κανονικό 15 2 4 2" xfId="216"/>
    <cellStyle name="Κανονικό 15 2 4 2 2" xfId="349"/>
    <cellStyle name="Κανονικό 15 2 4 2 3" xfId="518"/>
    <cellStyle name="Κανονικό 15 2 4 3" xfId="291"/>
    <cellStyle name="Κανονικό 15 2 4 3 2" xfId="630"/>
    <cellStyle name="Κανονικό 15 2 4 4" xfId="447"/>
    <cellStyle name="Κανονικό 15 2 5" xfId="191"/>
    <cellStyle name="Κανονικό 15 2 5 2" xfId="328"/>
    <cellStyle name="Κανονικό 15 2 5 2 2" xfId="613"/>
    <cellStyle name="Κανονικό 15 2 5 3" xfId="266"/>
    <cellStyle name="Κανονικό 15 2 5 4" xfId="493"/>
    <cellStyle name="Κανονικό 15 2 6" xfId="169"/>
    <cellStyle name="Κανονικό 15 2 6 2" xfId="314"/>
    <cellStyle name="Κανονικό 15 2 6 3" xfId="474"/>
    <cellStyle name="Κανονικό 15 2 7" xfId="247"/>
    <cellStyle name="Κανονικό 15 2 7 2" xfId="597"/>
    <cellStyle name="Κανονικό 15 2 8" xfId="422"/>
    <cellStyle name="Κανονικό 15 3" xfId="145"/>
    <cellStyle name="Κανονικό 15 3 2" xfId="213"/>
    <cellStyle name="Κανονικό 15 3 2 2" xfId="346"/>
    <cellStyle name="Κανονικό 15 3 2 3" xfId="515"/>
    <cellStyle name="Κανονικό 15 3 3" xfId="288"/>
    <cellStyle name="Κανονικό 15 3 3 2" xfId="627"/>
    <cellStyle name="Κανονικό 15 3 4" xfId="444"/>
    <cellStyle name="Κανονικό 15 4" xfId="190"/>
    <cellStyle name="Κανονικό 15 4 2" xfId="327"/>
    <cellStyle name="Κανονικό 15 4 2 2" xfId="612"/>
    <cellStyle name="Κανονικό 15 4 3" xfId="265"/>
    <cellStyle name="Κανονικό 15 4 4" xfId="492"/>
    <cellStyle name="Κανονικό 15 5" xfId="168"/>
    <cellStyle name="Κανονικό 15 5 2" xfId="313"/>
    <cellStyle name="Κανονικό 15 5 3" xfId="473"/>
    <cellStyle name="Κανονικό 15 6" xfId="246"/>
    <cellStyle name="Κανονικό 15 6 2" xfId="596"/>
    <cellStyle name="Κανονικό 15 7" xfId="421"/>
    <cellStyle name="Κανονικό 16" xfId="393"/>
    <cellStyle name="Κανονικό 16 2" xfId="395"/>
    <cellStyle name="Κανονικό 16 2 2" xfId="556"/>
    <cellStyle name="Κανονικό 16 2 3" xfId="453"/>
    <cellStyle name="Κανονικό 16 3" xfId="527"/>
    <cellStyle name="Κανονικό 16 4" xfId="451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03"/>
    <cellStyle name="Κανονικό 2 2 14 2 2" xfId="339"/>
    <cellStyle name="Κανονικό 2 2 14 2 3" xfId="505"/>
    <cellStyle name="Κανονικό 2 2 14 3" xfId="278"/>
    <cellStyle name="Κανονικό 2 2 14 3 2" xfId="615"/>
    <cellStyle name="Κανονικό 2 2 14 4" xfId="434"/>
    <cellStyle name="Κανονικό 2 2 15" xfId="176"/>
    <cellStyle name="Κανονικό 2 2 15 2" xfId="320"/>
    <cellStyle name="Κανονικό 2 2 15 2 2" xfId="600"/>
    <cellStyle name="Κανονικό 2 2 15 3" xfId="254"/>
    <cellStyle name="Κανονικό 2 2 15 4" xfId="481"/>
    <cellStyle name="Κανονικό 2 2 16" xfId="158"/>
    <cellStyle name="Κανονικό 2 2 16 2" xfId="306"/>
    <cellStyle name="Κανονικό 2 2 16 3" xfId="461"/>
    <cellStyle name="Κανονικό 2 2 17" xfId="235"/>
    <cellStyle name="Κανονικό 2 2 17 2" xfId="578"/>
    <cellStyle name="Κανονικό 2 2 18" xfId="410"/>
    <cellStyle name="Κανονικό 2 2 2" xfId="78"/>
    <cellStyle name="Κανονικό 2 2 2 2" xfId="79"/>
    <cellStyle name="Κανονικό 2 2 2 3" xfId="132"/>
    <cellStyle name="Κανονικό 2 2 2 3 2" xfId="204"/>
    <cellStyle name="Κανονικό 2 2 2 3 2 2" xfId="340"/>
    <cellStyle name="Κανονικό 2 2 2 3 2 3" xfId="506"/>
    <cellStyle name="Κανονικό 2 2 2 3 3" xfId="279"/>
    <cellStyle name="Κανονικό 2 2 2 3 3 2" xfId="616"/>
    <cellStyle name="Κανονικό 2 2 2 3 4" xfId="435"/>
    <cellStyle name="Κανονικό 2 2 2 4" xfId="177"/>
    <cellStyle name="Κανονικό 2 2 2 4 2" xfId="321"/>
    <cellStyle name="Κανονικό 2 2 2 4 2 2" xfId="601"/>
    <cellStyle name="Κανονικό 2 2 2 4 3" xfId="255"/>
    <cellStyle name="Κανονικό 2 2 2 4 4" xfId="482"/>
    <cellStyle name="Κανονικό 2 2 2 5" xfId="159"/>
    <cellStyle name="Κανονικό 2 2 2 5 2" xfId="307"/>
    <cellStyle name="Κανονικό 2 2 2 5 3" xfId="462"/>
    <cellStyle name="Κανονικό 2 2 2 6" xfId="236"/>
    <cellStyle name="Κανονικό 2 2 2 6 2" xfId="579"/>
    <cellStyle name="Κανονικό 2 2 2 7" xfId="411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78"/>
    <cellStyle name="Κανονικό 6" xfId="98"/>
    <cellStyle name="Κανονικό 7" xfId="99"/>
    <cellStyle name="Κανονικό 7 2" xfId="134"/>
    <cellStyle name="Κανονικό 7 3" xfId="179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05"/>
    <cellStyle name="Κόμμα 2 2 2 2" xfId="386"/>
    <cellStyle name="Κόμμα 2 2 2 3" xfId="507"/>
    <cellStyle name="Κόμμα 2 2 3" xfId="280"/>
    <cellStyle name="Κόμμα 2 2 3 2" xfId="618"/>
    <cellStyle name="Κόμμα 2 2 4" xfId="436"/>
    <cellStyle name="Κόμμα 2 3" xfId="180"/>
    <cellStyle name="Κόμμα 2 3 2" xfId="256"/>
    <cellStyle name="Κόμμα 2 3 2 2" xfId="603"/>
    <cellStyle name="Κόμμα 2 3 3" xfId="483"/>
    <cellStyle name="Κόμμα 2 4" xfId="160"/>
    <cellStyle name="Κόμμα 2 4 2" xfId="375"/>
    <cellStyle name="Κόμμα 2 4 3" xfId="465"/>
    <cellStyle name="Κόμμα 2 5" xfId="237"/>
    <cellStyle name="Κόμμα 2 5 2" xfId="582"/>
    <cellStyle name="Κόμμα 2 6" xfId="412"/>
    <cellStyle name="Κόμμα 3" xfId="101"/>
    <cellStyle name="Κόμμα 3 2" xfId="136"/>
    <cellStyle name="Κόμμα 3 2 2" xfId="206"/>
    <cellStyle name="Κόμμα 3 2 2 2" xfId="387"/>
    <cellStyle name="Κόμμα 3 2 2 3" xfId="508"/>
    <cellStyle name="Κόμμα 3 2 3" xfId="281"/>
    <cellStyle name="Κόμμα 3 2 3 2" xfId="619"/>
    <cellStyle name="Κόμμα 3 2 4" xfId="437"/>
    <cellStyle name="Κόμμα 3 3" xfId="181"/>
    <cellStyle name="Κόμμα 3 3 2" xfId="257"/>
    <cellStyle name="Κόμμα 3 3 2 2" xfId="604"/>
    <cellStyle name="Κόμμα 3 3 3" xfId="484"/>
    <cellStyle name="Κόμμα 3 4" xfId="161"/>
    <cellStyle name="Κόμμα 3 4 2" xfId="376"/>
    <cellStyle name="Κόμμα 3 4 3" xfId="466"/>
    <cellStyle name="Κόμμα 3 5" xfId="238"/>
    <cellStyle name="Κόμμα 3 5 2" xfId="583"/>
    <cellStyle name="Κόμμα 3 6" xfId="413"/>
    <cellStyle name="Κόμμα 4" xfId="102"/>
    <cellStyle name="Κόμμα 4 2" xfId="137"/>
    <cellStyle name="Κόμμα 4 2 2" xfId="207"/>
    <cellStyle name="Κόμμα 4 2 2 2" xfId="388"/>
    <cellStyle name="Κόμμα 4 2 2 3" xfId="509"/>
    <cellStyle name="Κόμμα 4 2 3" xfId="282"/>
    <cellStyle name="Κόμμα 4 2 3 2" xfId="620"/>
    <cellStyle name="Κόμμα 4 2 4" xfId="438"/>
    <cellStyle name="Κόμμα 4 3" xfId="182"/>
    <cellStyle name="Κόμμα 4 3 2" xfId="258"/>
    <cellStyle name="Κόμμα 4 3 2 2" xfId="605"/>
    <cellStyle name="Κόμμα 4 3 3" xfId="485"/>
    <cellStyle name="Κόμμα 4 4" xfId="162"/>
    <cellStyle name="Κόμμα 4 4 2" xfId="377"/>
    <cellStyle name="Κόμμα 4 4 3" xfId="467"/>
    <cellStyle name="Κόμμα 4 5" xfId="239"/>
    <cellStyle name="Κόμμα 4 5 2" xfId="584"/>
    <cellStyle name="Κόμμα 4 6" xfId="414"/>
    <cellStyle name="Κόμμα 5" xfId="189"/>
    <cellStyle name="Κόμμα 5 2" xfId="264"/>
    <cellStyle name="Κόμμα 5 2 2" xfId="611"/>
    <cellStyle name="Κόμμα 5 3" xfId="491"/>
    <cellStyle name="Κόμμα 6" xfId="380"/>
    <cellStyle name="Κόμμα 6 2" xfId="549"/>
    <cellStyle name="Κόμμα 7" xfId="420"/>
    <cellStyle name="Νόμισμα 2" xfId="106"/>
    <cellStyle name="Νόμισμα 2 2" xfId="139"/>
    <cellStyle name="Νόμισμα 2 2 2" xfId="208"/>
    <cellStyle name="Νόμισμα 2 2 2 2" xfId="341"/>
    <cellStyle name="Νόμισμα 2 2 2 3" xfId="510"/>
    <cellStyle name="Νόμισμα 2 2 3" xfId="283"/>
    <cellStyle name="Νόμισμα 2 2 3 2" xfId="621"/>
    <cellStyle name="Νόμισμα 2 2 4" xfId="439"/>
    <cellStyle name="Νόμισμα 2 3" xfId="184"/>
    <cellStyle name="Νόμισμα 2 3 2" xfId="322"/>
    <cellStyle name="Νόμισμα 2 3 2 2" xfId="606"/>
    <cellStyle name="Νόμισμα 2 3 3" xfId="259"/>
    <cellStyle name="Νόμισμα 2 3 4" xfId="486"/>
    <cellStyle name="Νόμισμα 2 4" xfId="163"/>
    <cellStyle name="Νόμισμα 2 4 2" xfId="308"/>
    <cellStyle name="Νόμισμα 2 4 3" xfId="528"/>
    <cellStyle name="Νόμισμα 2 5" xfId="241"/>
    <cellStyle name="Νόμισμα 2 5 2" xfId="468"/>
    <cellStyle name="Νόμισμα 2 6" xfId="408"/>
    <cellStyle name="Νόμισμα 2 6 2" xfId="587"/>
    <cellStyle name="Νόμισμα 2 7" xfId="415"/>
    <cellStyle name="Ποσοστό 2" xfId="103"/>
    <cellStyle name="Ποσοστό 3" xfId="104"/>
    <cellStyle name="Ποσοστό 3 2" xfId="138"/>
    <cellStyle name="Ποσοστό 3 3" xfId="183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D9"/>
      <color rgb="FFFFFFCC"/>
      <color rgb="FFFFFF66"/>
      <color rgb="FFDA9694"/>
      <color rgb="FFF2DCDB"/>
      <color rgb="FFE6B8B7"/>
      <color rgb="FF9BFFC8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5"/>
  <sheetViews>
    <sheetView tabSelected="1" zoomScale="110" zoomScaleNormal="110" workbookViewId="0">
      <pane ySplit="2" topLeftCell="A25" activePane="bottomLeft" state="frozen"/>
      <selection pane="bottomLeft" activeCell="J39" sqref="J39"/>
    </sheetView>
  </sheetViews>
  <sheetFormatPr defaultColWidth="9.140625" defaultRowHeight="12.75"/>
  <cols>
    <col min="1" max="1" width="7.140625" style="298" customWidth="1"/>
    <col min="2" max="2" width="51.140625" style="1" customWidth="1"/>
    <col min="3" max="3" width="10.425781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6384" width="9.140625" style="1"/>
  </cols>
  <sheetData>
    <row r="1" spans="1:14" ht="30.75" customHeight="1">
      <c r="A1" s="267">
        <v>2023</v>
      </c>
      <c r="B1" s="122" t="s">
        <v>632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4" ht="34.5" customHeight="1" thickBot="1">
      <c r="A2" s="268" t="s">
        <v>120</v>
      </c>
      <c r="B2" s="123" t="s">
        <v>121</v>
      </c>
      <c r="C2" s="156" t="s">
        <v>122</v>
      </c>
      <c r="D2" s="435" t="s">
        <v>611</v>
      </c>
      <c r="E2" s="435" t="s">
        <v>612</v>
      </c>
      <c r="F2" s="157" t="s">
        <v>613</v>
      </c>
      <c r="G2" s="157" t="s">
        <v>614</v>
      </c>
      <c r="H2" s="157" t="s">
        <v>615</v>
      </c>
      <c r="I2" s="157" t="s">
        <v>616</v>
      </c>
      <c r="J2" s="157" t="s">
        <v>654</v>
      </c>
      <c r="K2" s="157" t="s">
        <v>630</v>
      </c>
      <c r="L2" s="157" t="s">
        <v>631</v>
      </c>
      <c r="M2" s="142" t="s">
        <v>123</v>
      </c>
    </row>
    <row r="3" spans="1:14" ht="13.5" thickTop="1">
      <c r="A3" s="269" t="s">
        <v>372</v>
      </c>
      <c r="B3" s="250" t="s">
        <v>124</v>
      </c>
      <c r="C3" s="248" t="s">
        <v>125</v>
      </c>
      <c r="D3" s="478"/>
      <c r="E3" s="415"/>
      <c r="F3" s="485"/>
      <c r="G3" s="494"/>
      <c r="H3" s="500"/>
      <c r="I3" s="505"/>
      <c r="J3" s="516"/>
      <c r="K3" s="519"/>
      <c r="L3" s="527"/>
      <c r="M3" s="249">
        <f>SUM(D3:L3)</f>
        <v>0</v>
      </c>
    </row>
    <row r="4" spans="1:14">
      <c r="A4" s="270" t="s">
        <v>373</v>
      </c>
      <c r="B4" s="250" t="s">
        <v>126</v>
      </c>
      <c r="C4" s="248" t="s">
        <v>734</v>
      </c>
      <c r="D4" s="477"/>
      <c r="E4" s="416"/>
      <c r="F4" s="486"/>
      <c r="G4" s="493"/>
      <c r="H4" s="503"/>
      <c r="I4" s="505"/>
      <c r="J4" s="515"/>
      <c r="K4" s="524"/>
      <c r="L4" s="527"/>
      <c r="M4" s="249">
        <f t="shared" ref="M4:M11" si="0">SUM(D4:L4)</f>
        <v>0</v>
      </c>
    </row>
    <row r="5" spans="1:14">
      <c r="A5" s="271" t="s">
        <v>735</v>
      </c>
      <c r="B5" s="247" t="s">
        <v>127</v>
      </c>
      <c r="C5" s="248" t="s">
        <v>734</v>
      </c>
      <c r="D5" s="477"/>
      <c r="E5" s="416"/>
      <c r="F5" s="486"/>
      <c r="G5" s="493"/>
      <c r="H5" s="503"/>
      <c r="I5" s="505"/>
      <c r="J5" s="515"/>
      <c r="K5" s="524"/>
      <c r="L5" s="527"/>
      <c r="M5" s="249">
        <f t="shared" si="0"/>
        <v>0</v>
      </c>
    </row>
    <row r="6" spans="1:14">
      <c r="A6" s="271" t="s">
        <v>374</v>
      </c>
      <c r="B6" s="247" t="s">
        <v>128</v>
      </c>
      <c r="C6" s="248" t="s">
        <v>125</v>
      </c>
      <c r="D6" s="477"/>
      <c r="E6" s="416"/>
      <c r="F6" s="486"/>
      <c r="G6" s="493"/>
      <c r="H6" s="503"/>
      <c r="I6" s="505"/>
      <c r="J6" s="515"/>
      <c r="K6" s="524"/>
      <c r="L6" s="527"/>
      <c r="M6" s="249">
        <f t="shared" si="0"/>
        <v>0</v>
      </c>
    </row>
    <row r="7" spans="1:14">
      <c r="A7" s="271" t="s">
        <v>375</v>
      </c>
      <c r="B7" s="247" t="s">
        <v>343</v>
      </c>
      <c r="C7" s="248" t="s">
        <v>734</v>
      </c>
      <c r="D7" s="477"/>
      <c r="E7" s="416"/>
      <c r="F7" s="486"/>
      <c r="G7" s="493"/>
      <c r="H7" s="503"/>
      <c r="I7" s="505"/>
      <c r="J7" s="515"/>
      <c r="K7" s="524"/>
      <c r="L7" s="527"/>
      <c r="M7" s="249">
        <f t="shared" si="0"/>
        <v>0</v>
      </c>
      <c r="N7" s="31"/>
    </row>
    <row r="8" spans="1:14">
      <c r="A8" s="271" t="s">
        <v>376</v>
      </c>
      <c r="B8" s="247" t="s">
        <v>129</v>
      </c>
      <c r="C8" s="248" t="s">
        <v>734</v>
      </c>
      <c r="D8" s="477"/>
      <c r="E8" s="416"/>
      <c r="F8" s="486"/>
      <c r="G8" s="493"/>
      <c r="H8" s="503"/>
      <c r="I8" s="505"/>
      <c r="J8" s="515"/>
      <c r="K8" s="524"/>
      <c r="L8" s="527"/>
      <c r="M8" s="249">
        <f t="shared" si="0"/>
        <v>0</v>
      </c>
    </row>
    <row r="9" spans="1:14">
      <c r="A9" s="271" t="s">
        <v>377</v>
      </c>
      <c r="B9" s="247" t="s">
        <v>130</v>
      </c>
      <c r="C9" s="248" t="s">
        <v>125</v>
      </c>
      <c r="D9" s="477"/>
      <c r="E9" s="416"/>
      <c r="F9" s="486"/>
      <c r="G9" s="493"/>
      <c r="H9" s="503"/>
      <c r="I9" s="505"/>
      <c r="J9" s="515"/>
      <c r="K9" s="524"/>
      <c r="L9" s="527"/>
      <c r="M9" s="249">
        <f t="shared" si="0"/>
        <v>0</v>
      </c>
    </row>
    <row r="10" spans="1:14">
      <c r="A10" s="271" t="s">
        <v>378</v>
      </c>
      <c r="B10" s="247" t="s">
        <v>131</v>
      </c>
      <c r="C10" s="248" t="s">
        <v>734</v>
      </c>
      <c r="D10" s="477"/>
      <c r="E10" s="416"/>
      <c r="F10" s="486"/>
      <c r="G10" s="493"/>
      <c r="H10" s="503"/>
      <c r="I10" s="505"/>
      <c r="J10" s="515"/>
      <c r="K10" s="524"/>
      <c r="L10" s="527"/>
      <c r="M10" s="249">
        <f t="shared" si="0"/>
        <v>0</v>
      </c>
    </row>
    <row r="11" spans="1:14">
      <c r="A11" s="271" t="s">
        <v>379</v>
      </c>
      <c r="B11" s="247" t="s">
        <v>132</v>
      </c>
      <c r="C11" s="248" t="s">
        <v>734</v>
      </c>
      <c r="D11" s="477"/>
      <c r="E11" s="417"/>
      <c r="F11" s="486"/>
      <c r="G11" s="493"/>
      <c r="H11" s="503"/>
      <c r="I11" s="505"/>
      <c r="J11" s="515"/>
      <c r="K11" s="524"/>
      <c r="L11" s="527"/>
      <c r="M11" s="249">
        <f t="shared" si="0"/>
        <v>0</v>
      </c>
    </row>
    <row r="12" spans="1:14">
      <c r="A12" s="272" t="s">
        <v>380</v>
      </c>
      <c r="B12" s="126" t="s">
        <v>133</v>
      </c>
      <c r="C12" s="159"/>
      <c r="D12" s="473"/>
      <c r="E12" s="418"/>
      <c r="F12" s="487"/>
      <c r="G12" s="469"/>
      <c r="H12" s="498"/>
      <c r="I12" s="506"/>
      <c r="J12" s="511"/>
      <c r="K12" s="520"/>
      <c r="L12" s="528"/>
      <c r="M12" s="143">
        <f>SUM(D12:L12)</f>
        <v>0</v>
      </c>
    </row>
    <row r="13" spans="1:14">
      <c r="A13" s="272" t="s">
        <v>381</v>
      </c>
      <c r="B13" s="126" t="s">
        <v>134</v>
      </c>
      <c r="C13" s="159"/>
      <c r="D13" s="473"/>
      <c r="E13" s="418"/>
      <c r="F13" s="487"/>
      <c r="G13" s="469"/>
      <c r="H13" s="498"/>
      <c r="I13" s="506"/>
      <c r="J13" s="511"/>
      <c r="K13" s="520"/>
      <c r="L13" s="528"/>
      <c r="M13" s="143">
        <f t="shared" ref="M13:M83" si="1">SUM(D13:L13)</f>
        <v>0</v>
      </c>
    </row>
    <row r="14" spans="1:14">
      <c r="A14" s="272" t="s">
        <v>382</v>
      </c>
      <c r="B14" s="126" t="s">
        <v>135</v>
      </c>
      <c r="C14" s="159"/>
      <c r="D14" s="473"/>
      <c r="E14" s="418"/>
      <c r="F14" s="487"/>
      <c r="G14" s="469"/>
      <c r="H14" s="498"/>
      <c r="I14" s="506"/>
      <c r="J14" s="511"/>
      <c r="K14" s="520"/>
      <c r="L14" s="528"/>
      <c r="M14" s="143">
        <f t="shared" si="1"/>
        <v>0</v>
      </c>
    </row>
    <row r="15" spans="1:14">
      <c r="A15" s="272" t="s">
        <v>383</v>
      </c>
      <c r="B15" s="127" t="s">
        <v>136</v>
      </c>
      <c r="C15" s="159" t="s">
        <v>351</v>
      </c>
      <c r="D15" s="484"/>
      <c r="E15" s="419"/>
      <c r="F15" s="487"/>
      <c r="G15" s="497"/>
      <c r="H15" s="498"/>
      <c r="I15" s="506"/>
      <c r="J15" s="511"/>
      <c r="K15" s="520"/>
      <c r="L15" s="528"/>
      <c r="M15" s="143">
        <f t="shared" si="1"/>
        <v>0</v>
      </c>
    </row>
    <row r="16" spans="1:14" ht="17.25">
      <c r="A16" s="381" t="s">
        <v>738</v>
      </c>
      <c r="B16" s="388" t="s">
        <v>739</v>
      </c>
      <c r="C16" s="389" t="s">
        <v>767</v>
      </c>
      <c r="D16" s="479"/>
      <c r="E16" s="418"/>
      <c r="F16" s="487"/>
      <c r="G16" s="469"/>
      <c r="H16" s="498"/>
      <c r="I16" s="506"/>
      <c r="J16" s="511"/>
      <c r="K16" s="520"/>
      <c r="L16" s="528"/>
      <c r="M16" s="309">
        <f t="shared" si="1"/>
        <v>0</v>
      </c>
    </row>
    <row r="17" spans="1:13">
      <c r="A17" s="273" t="s">
        <v>633</v>
      </c>
      <c r="B17" s="127" t="s">
        <v>634</v>
      </c>
      <c r="C17" s="159"/>
      <c r="D17" s="473"/>
      <c r="E17" s="418"/>
      <c r="F17" s="487"/>
      <c r="G17" s="469"/>
      <c r="H17" s="498"/>
      <c r="I17" s="506"/>
      <c r="J17" s="511"/>
      <c r="K17" s="520"/>
      <c r="L17" s="528"/>
      <c r="M17" s="143">
        <f t="shared" si="1"/>
        <v>0</v>
      </c>
    </row>
    <row r="18" spans="1:13">
      <c r="A18" s="272" t="s">
        <v>384</v>
      </c>
      <c r="B18" s="126" t="s">
        <v>137</v>
      </c>
      <c r="C18" s="159"/>
      <c r="D18" s="473"/>
      <c r="E18" s="418"/>
      <c r="F18" s="487"/>
      <c r="G18" s="469"/>
      <c r="H18" s="498"/>
      <c r="I18" s="506"/>
      <c r="J18" s="511"/>
      <c r="K18" s="520"/>
      <c r="L18" s="528"/>
      <c r="M18" s="143">
        <f t="shared" si="1"/>
        <v>0</v>
      </c>
    </row>
    <row r="19" spans="1:13">
      <c r="A19" s="272" t="s">
        <v>385</v>
      </c>
      <c r="B19" s="126" t="s">
        <v>138</v>
      </c>
      <c r="C19" s="159"/>
      <c r="D19" s="473"/>
      <c r="E19" s="418"/>
      <c r="F19" s="487"/>
      <c r="G19" s="469"/>
      <c r="H19" s="498"/>
      <c r="I19" s="506"/>
      <c r="J19" s="511"/>
      <c r="K19" s="520"/>
      <c r="L19" s="528"/>
      <c r="M19" s="143">
        <f t="shared" si="1"/>
        <v>0</v>
      </c>
    </row>
    <row r="20" spans="1:13">
      <c r="A20" s="272" t="s">
        <v>386</v>
      </c>
      <c r="B20" s="126" t="s">
        <v>139</v>
      </c>
      <c r="C20" s="159"/>
      <c r="D20" s="473"/>
      <c r="E20" s="418"/>
      <c r="F20" s="487"/>
      <c r="G20" s="469"/>
      <c r="H20" s="498"/>
      <c r="I20" s="506"/>
      <c r="J20" s="511"/>
      <c r="K20" s="520"/>
      <c r="L20" s="528"/>
      <c r="M20" s="143">
        <f t="shared" si="1"/>
        <v>0</v>
      </c>
    </row>
    <row r="21" spans="1:13">
      <c r="A21" s="274" t="s">
        <v>387</v>
      </c>
      <c r="B21" s="128" t="s">
        <v>140</v>
      </c>
      <c r="C21" s="160"/>
      <c r="D21" s="474"/>
      <c r="E21" s="420"/>
      <c r="F21" s="487"/>
      <c r="G21" s="470"/>
      <c r="H21" s="498"/>
      <c r="I21" s="506"/>
      <c r="J21" s="512"/>
      <c r="K21" s="520"/>
      <c r="L21" s="528"/>
      <c r="M21" s="143">
        <f t="shared" si="1"/>
        <v>0</v>
      </c>
    </row>
    <row r="22" spans="1:13">
      <c r="A22" s="272" t="s">
        <v>353</v>
      </c>
      <c r="B22" s="126" t="s">
        <v>141</v>
      </c>
      <c r="C22" s="159"/>
      <c r="D22" s="473"/>
      <c r="E22" s="418"/>
      <c r="F22" s="487"/>
      <c r="G22" s="469"/>
      <c r="H22" s="498"/>
      <c r="I22" s="506"/>
      <c r="J22" s="511"/>
      <c r="K22" s="520"/>
      <c r="L22" s="528"/>
      <c r="M22" s="143">
        <f t="shared" si="1"/>
        <v>0</v>
      </c>
    </row>
    <row r="23" spans="1:13">
      <c r="A23" s="272" t="s">
        <v>371</v>
      </c>
      <c r="B23" s="126" t="s">
        <v>142</v>
      </c>
      <c r="C23" s="159"/>
      <c r="D23" s="473"/>
      <c r="E23" s="418"/>
      <c r="F23" s="487"/>
      <c r="G23" s="469"/>
      <c r="H23" s="498"/>
      <c r="I23" s="506"/>
      <c r="J23" s="511"/>
      <c r="K23" s="520"/>
      <c r="L23" s="528"/>
      <c r="M23" s="143">
        <f t="shared" si="1"/>
        <v>0</v>
      </c>
    </row>
    <row r="24" spans="1:13">
      <c r="A24" s="272" t="s">
        <v>388</v>
      </c>
      <c r="B24" s="126" t="s">
        <v>143</v>
      </c>
      <c r="C24" s="159"/>
      <c r="D24" s="473"/>
      <c r="E24" s="418"/>
      <c r="F24" s="487"/>
      <c r="G24" s="469"/>
      <c r="H24" s="498"/>
      <c r="I24" s="506"/>
      <c r="J24" s="511"/>
      <c r="K24" s="520"/>
      <c r="L24" s="528"/>
      <c r="M24" s="143">
        <f t="shared" si="1"/>
        <v>0</v>
      </c>
    </row>
    <row r="25" spans="1:13">
      <c r="A25" s="272" t="s">
        <v>389</v>
      </c>
      <c r="B25" s="126" t="s">
        <v>144</v>
      </c>
      <c r="C25" s="159"/>
      <c r="D25" s="473"/>
      <c r="E25" s="418"/>
      <c r="F25" s="487"/>
      <c r="G25" s="469"/>
      <c r="H25" s="498"/>
      <c r="I25" s="506"/>
      <c r="J25" s="511"/>
      <c r="K25" s="520"/>
      <c r="L25" s="528"/>
      <c r="M25" s="143">
        <f t="shared" si="1"/>
        <v>0</v>
      </c>
    </row>
    <row r="26" spans="1:13">
      <c r="A26" s="272" t="s">
        <v>390</v>
      </c>
      <c r="B26" s="126" t="s">
        <v>145</v>
      </c>
      <c r="C26" s="159"/>
      <c r="D26" s="473"/>
      <c r="E26" s="418"/>
      <c r="F26" s="487"/>
      <c r="G26" s="469"/>
      <c r="H26" s="498"/>
      <c r="I26" s="506"/>
      <c r="J26" s="511"/>
      <c r="K26" s="520"/>
      <c r="L26" s="528"/>
      <c r="M26" s="143">
        <f t="shared" si="1"/>
        <v>0</v>
      </c>
    </row>
    <row r="27" spans="1:13">
      <c r="A27" s="272" t="s">
        <v>361</v>
      </c>
      <c r="B27" s="126" t="s">
        <v>146</v>
      </c>
      <c r="C27" s="159"/>
      <c r="D27" s="473"/>
      <c r="E27" s="418"/>
      <c r="F27" s="487"/>
      <c r="G27" s="469"/>
      <c r="H27" s="498"/>
      <c r="I27" s="506"/>
      <c r="J27" s="511"/>
      <c r="K27" s="520"/>
      <c r="L27" s="528"/>
      <c r="M27" s="143">
        <f t="shared" si="1"/>
        <v>0</v>
      </c>
    </row>
    <row r="28" spans="1:13">
      <c r="A28" s="272" t="s">
        <v>391</v>
      </c>
      <c r="B28" s="126" t="s">
        <v>147</v>
      </c>
      <c r="C28" s="159"/>
      <c r="D28" s="473"/>
      <c r="E28" s="418"/>
      <c r="F28" s="487"/>
      <c r="G28" s="469"/>
      <c r="H28" s="498"/>
      <c r="I28" s="506"/>
      <c r="J28" s="511"/>
      <c r="K28" s="520"/>
      <c r="L28" s="528"/>
      <c r="M28" s="143">
        <f t="shared" si="1"/>
        <v>0</v>
      </c>
    </row>
    <row r="29" spans="1:13">
      <c r="A29" s="272" t="s">
        <v>358</v>
      </c>
      <c r="B29" s="126" t="s">
        <v>148</v>
      </c>
      <c r="C29" s="159"/>
      <c r="D29" s="473"/>
      <c r="E29" s="418"/>
      <c r="F29" s="487"/>
      <c r="G29" s="469"/>
      <c r="H29" s="498"/>
      <c r="I29" s="506"/>
      <c r="J29" s="511"/>
      <c r="K29" s="520"/>
      <c r="L29" s="528"/>
      <c r="M29" s="143">
        <f t="shared" si="1"/>
        <v>0</v>
      </c>
    </row>
    <row r="30" spans="1:13">
      <c r="A30" s="272" t="s">
        <v>392</v>
      </c>
      <c r="B30" s="126" t="s">
        <v>149</v>
      </c>
      <c r="C30" s="159"/>
      <c r="D30" s="473"/>
      <c r="E30" s="418"/>
      <c r="F30" s="487"/>
      <c r="G30" s="469"/>
      <c r="H30" s="498"/>
      <c r="I30" s="506"/>
      <c r="J30" s="511"/>
      <c r="K30" s="520"/>
      <c r="L30" s="528"/>
      <c r="M30" s="143">
        <f t="shared" si="1"/>
        <v>0</v>
      </c>
    </row>
    <row r="31" spans="1:13">
      <c r="A31" s="272" t="s">
        <v>393</v>
      </c>
      <c r="B31" s="126" t="s">
        <v>150</v>
      </c>
      <c r="C31" s="159"/>
      <c r="D31" s="473"/>
      <c r="E31" s="418"/>
      <c r="F31" s="487"/>
      <c r="G31" s="469"/>
      <c r="H31" s="498"/>
      <c r="I31" s="506"/>
      <c r="J31" s="511"/>
      <c r="K31" s="520"/>
      <c r="L31" s="528"/>
      <c r="M31" s="143">
        <f t="shared" si="1"/>
        <v>0</v>
      </c>
    </row>
    <row r="32" spans="1:13">
      <c r="A32" s="272" t="s">
        <v>394</v>
      </c>
      <c r="B32" s="126" t="s">
        <v>151</v>
      </c>
      <c r="C32" s="159"/>
      <c r="D32" s="473"/>
      <c r="E32" s="418"/>
      <c r="F32" s="487"/>
      <c r="G32" s="469"/>
      <c r="H32" s="498"/>
      <c r="I32" s="506"/>
      <c r="J32" s="511"/>
      <c r="K32" s="520"/>
      <c r="L32" s="528"/>
      <c r="M32" s="143">
        <f t="shared" si="1"/>
        <v>0</v>
      </c>
    </row>
    <row r="33" spans="1:13">
      <c r="A33" s="272" t="s">
        <v>395</v>
      </c>
      <c r="B33" s="126" t="s">
        <v>152</v>
      </c>
      <c r="C33" s="159"/>
      <c r="D33" s="473"/>
      <c r="E33" s="418"/>
      <c r="F33" s="487"/>
      <c r="G33" s="469"/>
      <c r="H33" s="498"/>
      <c r="I33" s="506"/>
      <c r="J33" s="511"/>
      <c r="K33" s="520"/>
      <c r="L33" s="528"/>
      <c r="M33" s="143">
        <f t="shared" si="1"/>
        <v>0</v>
      </c>
    </row>
    <row r="34" spans="1:13">
      <c r="A34" s="272" t="s">
        <v>396</v>
      </c>
      <c r="B34" s="126" t="s">
        <v>153</v>
      </c>
      <c r="C34" s="159"/>
      <c r="D34" s="473"/>
      <c r="E34" s="418"/>
      <c r="F34" s="487"/>
      <c r="G34" s="469"/>
      <c r="H34" s="498"/>
      <c r="I34" s="506"/>
      <c r="J34" s="511"/>
      <c r="K34" s="520"/>
      <c r="L34" s="528"/>
      <c r="M34" s="143">
        <f t="shared" si="1"/>
        <v>0</v>
      </c>
    </row>
    <row r="35" spans="1:13">
      <c r="A35" s="272" t="s">
        <v>397</v>
      </c>
      <c r="B35" s="126" t="s">
        <v>154</v>
      </c>
      <c r="C35" s="159"/>
      <c r="D35" s="473"/>
      <c r="E35" s="418"/>
      <c r="F35" s="487"/>
      <c r="G35" s="469"/>
      <c r="H35" s="498"/>
      <c r="I35" s="506"/>
      <c r="J35" s="511"/>
      <c r="K35" s="520"/>
      <c r="L35" s="528"/>
      <c r="M35" s="143">
        <f t="shared" si="1"/>
        <v>0</v>
      </c>
    </row>
    <row r="36" spans="1:13">
      <c r="A36" s="272" t="s">
        <v>398</v>
      </c>
      <c r="B36" s="126" t="s">
        <v>155</v>
      </c>
      <c r="C36" s="159"/>
      <c r="D36" s="473"/>
      <c r="E36" s="418"/>
      <c r="F36" s="487"/>
      <c r="G36" s="469"/>
      <c r="H36" s="498"/>
      <c r="I36" s="506"/>
      <c r="J36" s="511"/>
      <c r="K36" s="520"/>
      <c r="L36" s="528"/>
      <c r="M36" s="143">
        <f t="shared" si="1"/>
        <v>0</v>
      </c>
    </row>
    <row r="37" spans="1:13">
      <c r="A37" s="272" t="s">
        <v>399</v>
      </c>
      <c r="B37" s="126" t="s">
        <v>156</v>
      </c>
      <c r="C37" s="159"/>
      <c r="D37" s="473"/>
      <c r="E37" s="418"/>
      <c r="F37" s="487"/>
      <c r="G37" s="469"/>
      <c r="H37" s="498"/>
      <c r="I37" s="506"/>
      <c r="J37" s="511"/>
      <c r="K37" s="520"/>
      <c r="L37" s="528"/>
      <c r="M37" s="143">
        <f t="shared" si="1"/>
        <v>0</v>
      </c>
    </row>
    <row r="38" spans="1:13">
      <c r="A38" s="272" t="s">
        <v>400</v>
      </c>
      <c r="B38" s="126" t="s">
        <v>157</v>
      </c>
      <c r="C38" s="159"/>
      <c r="D38" s="473"/>
      <c r="E38" s="418"/>
      <c r="F38" s="487"/>
      <c r="G38" s="469"/>
      <c r="H38" s="498"/>
      <c r="I38" s="506"/>
      <c r="J38" s="511"/>
      <c r="K38" s="520"/>
      <c r="L38" s="528"/>
      <c r="M38" s="143">
        <f t="shared" si="1"/>
        <v>0</v>
      </c>
    </row>
    <row r="39" spans="1:13">
      <c r="A39" s="272" t="s">
        <v>401</v>
      </c>
      <c r="B39" s="126" t="s">
        <v>158</v>
      </c>
      <c r="C39" s="159"/>
      <c r="D39" s="473"/>
      <c r="E39" s="418"/>
      <c r="F39" s="487"/>
      <c r="G39" s="469"/>
      <c r="H39" s="498"/>
      <c r="I39" s="506"/>
      <c r="J39" s="511">
        <v>2000</v>
      </c>
      <c r="K39" s="520"/>
      <c r="L39" s="528"/>
      <c r="M39" s="143">
        <f t="shared" si="1"/>
        <v>2000</v>
      </c>
    </row>
    <row r="40" spans="1:13">
      <c r="A40" s="272" t="s">
        <v>402</v>
      </c>
      <c r="B40" s="126" t="s">
        <v>159</v>
      </c>
      <c r="C40" s="159"/>
      <c r="D40" s="473"/>
      <c r="E40" s="418"/>
      <c r="F40" s="487"/>
      <c r="G40" s="469"/>
      <c r="H40" s="498"/>
      <c r="I40" s="506"/>
      <c r="J40" s="511"/>
      <c r="K40" s="520"/>
      <c r="L40" s="528"/>
      <c r="M40" s="143">
        <f t="shared" si="1"/>
        <v>0</v>
      </c>
    </row>
    <row r="41" spans="1:13">
      <c r="A41" s="258" t="s">
        <v>403</v>
      </c>
      <c r="B41" s="128" t="s">
        <v>160</v>
      </c>
      <c r="C41" s="161"/>
      <c r="D41" s="475"/>
      <c r="E41" s="420"/>
      <c r="F41" s="487"/>
      <c r="G41" s="471"/>
      <c r="H41" s="498"/>
      <c r="I41" s="506"/>
      <c r="J41" s="513"/>
      <c r="K41" s="520"/>
      <c r="L41" s="528"/>
      <c r="M41" s="143">
        <f t="shared" si="1"/>
        <v>0</v>
      </c>
    </row>
    <row r="42" spans="1:13">
      <c r="A42" s="272" t="s">
        <v>404</v>
      </c>
      <c r="B42" s="126" t="s">
        <v>161</v>
      </c>
      <c r="C42" s="159"/>
      <c r="D42" s="473"/>
      <c r="E42" s="418"/>
      <c r="F42" s="487"/>
      <c r="G42" s="469"/>
      <c r="H42" s="498"/>
      <c r="I42" s="506"/>
      <c r="J42" s="511"/>
      <c r="K42" s="520"/>
      <c r="L42" s="528"/>
      <c r="M42" s="143">
        <f t="shared" si="1"/>
        <v>0</v>
      </c>
    </row>
    <row r="43" spans="1:13" ht="17.25">
      <c r="A43" s="327" t="s">
        <v>697</v>
      </c>
      <c r="B43" s="328" t="s">
        <v>708</v>
      </c>
      <c r="C43" s="386" t="s">
        <v>125</v>
      </c>
      <c r="D43" s="480"/>
      <c r="E43" s="417"/>
      <c r="F43" s="486"/>
      <c r="G43" s="493"/>
      <c r="H43" s="503"/>
      <c r="I43" s="505"/>
      <c r="J43" s="515"/>
      <c r="K43" s="524"/>
      <c r="L43" s="527"/>
      <c r="M43" s="311">
        <f t="shared" si="1"/>
        <v>0</v>
      </c>
    </row>
    <row r="44" spans="1:13" ht="17.25">
      <c r="A44" s="323" t="s">
        <v>698</v>
      </c>
      <c r="B44" s="326" t="s">
        <v>705</v>
      </c>
      <c r="C44" s="332"/>
      <c r="D44" s="479"/>
      <c r="E44" s="418"/>
      <c r="F44" s="487"/>
      <c r="G44" s="469"/>
      <c r="H44" s="498"/>
      <c r="I44" s="506"/>
      <c r="J44" s="511"/>
      <c r="K44" s="520"/>
      <c r="L44" s="528"/>
      <c r="M44" s="309">
        <f t="shared" si="1"/>
        <v>0</v>
      </c>
    </row>
    <row r="45" spans="1:13" ht="17.25">
      <c r="A45" s="327" t="s">
        <v>699</v>
      </c>
      <c r="B45" s="328" t="s">
        <v>706</v>
      </c>
      <c r="C45" s="386" t="s">
        <v>125</v>
      </c>
      <c r="D45" s="480"/>
      <c r="E45" s="417"/>
      <c r="F45" s="486"/>
      <c r="G45" s="493"/>
      <c r="H45" s="503"/>
      <c r="I45" s="505"/>
      <c r="J45" s="515"/>
      <c r="K45" s="524"/>
      <c r="L45" s="527"/>
      <c r="M45" s="311">
        <f t="shared" si="1"/>
        <v>0</v>
      </c>
    </row>
    <row r="46" spans="1:13" ht="17.25">
      <c r="A46" s="323" t="s">
        <v>700</v>
      </c>
      <c r="B46" s="326" t="s">
        <v>707</v>
      </c>
      <c r="C46" s="332"/>
      <c r="D46" s="479"/>
      <c r="E46" s="418"/>
      <c r="F46" s="487"/>
      <c r="G46" s="469"/>
      <c r="H46" s="498"/>
      <c r="I46" s="506"/>
      <c r="J46" s="511"/>
      <c r="K46" s="520"/>
      <c r="L46" s="528"/>
      <c r="M46" s="309">
        <f t="shared" si="1"/>
        <v>0</v>
      </c>
    </row>
    <row r="47" spans="1:13" ht="25.5">
      <c r="A47" s="327" t="s">
        <v>701</v>
      </c>
      <c r="B47" s="328" t="s">
        <v>709</v>
      </c>
      <c r="C47" s="386" t="s">
        <v>125</v>
      </c>
      <c r="D47" s="480"/>
      <c r="E47" s="417"/>
      <c r="F47" s="486"/>
      <c r="G47" s="493"/>
      <c r="H47" s="503"/>
      <c r="I47" s="505"/>
      <c r="J47" s="515"/>
      <c r="K47" s="524"/>
      <c r="L47" s="527"/>
      <c r="M47" s="311">
        <f t="shared" si="1"/>
        <v>0</v>
      </c>
    </row>
    <row r="48" spans="1:13" ht="25.5">
      <c r="A48" s="323" t="s">
        <v>702</v>
      </c>
      <c r="B48" s="326" t="s">
        <v>710</v>
      </c>
      <c r="C48" s="332"/>
      <c r="D48" s="479"/>
      <c r="E48" s="418"/>
      <c r="F48" s="487"/>
      <c r="G48" s="469"/>
      <c r="H48" s="498"/>
      <c r="I48" s="506"/>
      <c r="J48" s="511"/>
      <c r="K48" s="520"/>
      <c r="L48" s="528"/>
      <c r="M48" s="309">
        <f t="shared" si="1"/>
        <v>0</v>
      </c>
    </row>
    <row r="49" spans="1:13" ht="25.5">
      <c r="A49" s="327" t="s">
        <v>703</v>
      </c>
      <c r="B49" s="328" t="s">
        <v>711</v>
      </c>
      <c r="C49" s="386" t="s">
        <v>125</v>
      </c>
      <c r="D49" s="480"/>
      <c r="E49" s="417"/>
      <c r="F49" s="486"/>
      <c r="G49" s="493"/>
      <c r="H49" s="503"/>
      <c r="I49" s="505"/>
      <c r="J49" s="515"/>
      <c r="K49" s="524"/>
      <c r="L49" s="527"/>
      <c r="M49" s="311">
        <f t="shared" si="1"/>
        <v>0</v>
      </c>
    </row>
    <row r="50" spans="1:13" ht="25.5">
      <c r="A50" s="323" t="s">
        <v>704</v>
      </c>
      <c r="B50" s="326" t="s">
        <v>712</v>
      </c>
      <c r="C50" s="332"/>
      <c r="D50" s="479"/>
      <c r="E50" s="418"/>
      <c r="F50" s="487"/>
      <c r="G50" s="469"/>
      <c r="H50" s="498"/>
      <c r="I50" s="506"/>
      <c r="J50" s="511"/>
      <c r="K50" s="520"/>
      <c r="L50" s="528"/>
      <c r="M50" s="309">
        <f t="shared" si="1"/>
        <v>0</v>
      </c>
    </row>
    <row r="51" spans="1:13">
      <c r="A51" s="272" t="s">
        <v>405</v>
      </c>
      <c r="B51" s="126" t="s">
        <v>162</v>
      </c>
      <c r="C51" s="159"/>
      <c r="D51" s="473"/>
      <c r="E51" s="418"/>
      <c r="F51" s="487"/>
      <c r="G51" s="469"/>
      <c r="H51" s="498"/>
      <c r="I51" s="506"/>
      <c r="J51" s="511"/>
      <c r="K51" s="520"/>
      <c r="L51" s="528"/>
      <c r="M51" s="143">
        <f t="shared" si="1"/>
        <v>0</v>
      </c>
    </row>
    <row r="52" spans="1:13">
      <c r="A52" s="272" t="s">
        <v>406</v>
      </c>
      <c r="B52" s="126" t="s">
        <v>163</v>
      </c>
      <c r="C52" s="159"/>
      <c r="D52" s="473"/>
      <c r="E52" s="418"/>
      <c r="F52" s="487"/>
      <c r="G52" s="469"/>
      <c r="H52" s="498"/>
      <c r="I52" s="506"/>
      <c r="J52" s="511"/>
      <c r="K52" s="520"/>
      <c r="L52" s="528"/>
      <c r="M52" s="143">
        <f t="shared" si="1"/>
        <v>0</v>
      </c>
    </row>
    <row r="53" spans="1:13">
      <c r="A53" s="272" t="s">
        <v>407</v>
      </c>
      <c r="B53" s="126" t="s">
        <v>164</v>
      </c>
      <c r="C53" s="159"/>
      <c r="D53" s="473"/>
      <c r="E53" s="418"/>
      <c r="F53" s="487"/>
      <c r="G53" s="469"/>
      <c r="H53" s="498"/>
      <c r="I53" s="506"/>
      <c r="J53" s="511"/>
      <c r="K53" s="520"/>
      <c r="L53" s="528"/>
      <c r="M53" s="143">
        <f t="shared" si="1"/>
        <v>0</v>
      </c>
    </row>
    <row r="54" spans="1:13">
      <c r="A54" s="272" t="s">
        <v>408</v>
      </c>
      <c r="B54" s="126" t="s">
        <v>165</v>
      </c>
      <c r="C54" s="159"/>
      <c r="D54" s="473"/>
      <c r="E54" s="418"/>
      <c r="F54" s="487"/>
      <c r="G54" s="469"/>
      <c r="H54" s="498"/>
      <c r="I54" s="506"/>
      <c r="J54" s="511"/>
      <c r="K54" s="520"/>
      <c r="L54" s="528"/>
      <c r="M54" s="143">
        <f t="shared" si="1"/>
        <v>0</v>
      </c>
    </row>
    <row r="55" spans="1:13">
      <c r="A55" s="272" t="s">
        <v>409</v>
      </c>
      <c r="B55" s="126" t="s">
        <v>166</v>
      </c>
      <c r="C55" s="159"/>
      <c r="D55" s="473"/>
      <c r="E55" s="418"/>
      <c r="F55" s="487"/>
      <c r="G55" s="469"/>
      <c r="H55" s="498"/>
      <c r="I55" s="506"/>
      <c r="J55" s="511"/>
      <c r="K55" s="520"/>
      <c r="L55" s="528"/>
      <c r="M55" s="143">
        <f t="shared" si="1"/>
        <v>0</v>
      </c>
    </row>
    <row r="56" spans="1:13">
      <c r="A56" s="272" t="s">
        <v>410</v>
      </c>
      <c r="B56" s="126" t="s">
        <v>167</v>
      </c>
      <c r="C56" s="159"/>
      <c r="D56" s="473"/>
      <c r="E56" s="418"/>
      <c r="F56" s="487"/>
      <c r="G56" s="469"/>
      <c r="H56" s="498"/>
      <c r="I56" s="506"/>
      <c r="J56" s="511"/>
      <c r="K56" s="520"/>
      <c r="L56" s="528"/>
      <c r="M56" s="143">
        <f t="shared" si="1"/>
        <v>0</v>
      </c>
    </row>
    <row r="57" spans="1:13">
      <c r="A57" s="272" t="s">
        <v>411</v>
      </c>
      <c r="B57" s="126" t="s">
        <v>168</v>
      </c>
      <c r="C57" s="159"/>
      <c r="D57" s="473"/>
      <c r="E57" s="418"/>
      <c r="F57" s="487"/>
      <c r="G57" s="469"/>
      <c r="H57" s="498"/>
      <c r="I57" s="506"/>
      <c r="J57" s="511"/>
      <c r="K57" s="520"/>
      <c r="L57" s="528"/>
      <c r="M57" s="143">
        <f t="shared" si="1"/>
        <v>0</v>
      </c>
    </row>
    <row r="58" spans="1:13">
      <c r="A58" s="272" t="s">
        <v>412</v>
      </c>
      <c r="B58" s="126" t="s">
        <v>169</v>
      </c>
      <c r="C58" s="159"/>
      <c r="D58" s="473"/>
      <c r="E58" s="418"/>
      <c r="F58" s="487"/>
      <c r="G58" s="469"/>
      <c r="H58" s="498"/>
      <c r="I58" s="506"/>
      <c r="J58" s="511"/>
      <c r="K58" s="520"/>
      <c r="L58" s="528"/>
      <c r="M58" s="143">
        <f t="shared" si="1"/>
        <v>0</v>
      </c>
    </row>
    <row r="59" spans="1:13">
      <c r="A59" s="272" t="s">
        <v>413</v>
      </c>
      <c r="B59" s="126" t="s">
        <v>661</v>
      </c>
      <c r="C59" s="159"/>
      <c r="D59" s="473"/>
      <c r="E59" s="418"/>
      <c r="F59" s="487"/>
      <c r="G59" s="469"/>
      <c r="H59" s="498"/>
      <c r="I59" s="506"/>
      <c r="J59" s="511"/>
      <c r="K59" s="520"/>
      <c r="L59" s="528"/>
      <c r="M59" s="143">
        <f t="shared" si="1"/>
        <v>0</v>
      </c>
    </row>
    <row r="60" spans="1:13">
      <c r="A60" s="272" t="s">
        <v>414</v>
      </c>
      <c r="B60" s="126" t="s">
        <v>662</v>
      </c>
      <c r="C60" s="159"/>
      <c r="D60" s="473"/>
      <c r="E60" s="418"/>
      <c r="F60" s="487"/>
      <c r="G60" s="469"/>
      <c r="H60" s="498"/>
      <c r="I60" s="506"/>
      <c r="J60" s="511"/>
      <c r="K60" s="520"/>
      <c r="L60" s="528"/>
      <c r="M60" s="143">
        <f t="shared" si="1"/>
        <v>0</v>
      </c>
    </row>
    <row r="61" spans="1:13">
      <c r="A61" s="272" t="s">
        <v>415</v>
      </c>
      <c r="B61" s="126" t="s">
        <v>663</v>
      </c>
      <c r="C61" s="159"/>
      <c r="D61" s="473"/>
      <c r="E61" s="418"/>
      <c r="F61" s="487"/>
      <c r="G61" s="469"/>
      <c r="H61" s="498"/>
      <c r="I61" s="506"/>
      <c r="J61" s="511"/>
      <c r="K61" s="520"/>
      <c r="L61" s="528"/>
      <c r="M61" s="143">
        <f t="shared" si="1"/>
        <v>0</v>
      </c>
    </row>
    <row r="62" spans="1:13">
      <c r="A62" s="272" t="s">
        <v>416</v>
      </c>
      <c r="B62" s="126" t="s">
        <v>664</v>
      </c>
      <c r="C62" s="159"/>
      <c r="D62" s="473"/>
      <c r="E62" s="418"/>
      <c r="F62" s="487"/>
      <c r="G62" s="469"/>
      <c r="H62" s="498"/>
      <c r="I62" s="506"/>
      <c r="J62" s="511"/>
      <c r="K62" s="520"/>
      <c r="L62" s="528"/>
      <c r="M62" s="143">
        <f t="shared" si="1"/>
        <v>0</v>
      </c>
    </row>
    <row r="63" spans="1:13">
      <c r="A63" s="276" t="s">
        <v>667</v>
      </c>
      <c r="B63" s="254" t="s">
        <v>668</v>
      </c>
      <c r="C63" s="255"/>
      <c r="D63" s="473"/>
      <c r="E63" s="418"/>
      <c r="F63" s="487"/>
      <c r="G63" s="469"/>
      <c r="H63" s="498"/>
      <c r="I63" s="506"/>
      <c r="J63" s="511"/>
      <c r="K63" s="520"/>
      <c r="L63" s="528"/>
      <c r="M63" s="143">
        <f>SUM(D63:L63)</f>
        <v>0</v>
      </c>
    </row>
    <row r="64" spans="1:13">
      <c r="A64" s="272" t="s">
        <v>417</v>
      </c>
      <c r="B64" s="126" t="s">
        <v>170</v>
      </c>
      <c r="C64" s="159"/>
      <c r="D64" s="473"/>
      <c r="E64" s="418"/>
      <c r="F64" s="487"/>
      <c r="G64" s="469"/>
      <c r="H64" s="498"/>
      <c r="I64" s="506"/>
      <c r="J64" s="511"/>
      <c r="K64" s="520"/>
      <c r="L64" s="528"/>
      <c r="M64" s="143">
        <f t="shared" si="1"/>
        <v>0</v>
      </c>
    </row>
    <row r="65" spans="1:13">
      <c r="A65" s="272" t="s">
        <v>418</v>
      </c>
      <c r="B65" s="126" t="s">
        <v>171</v>
      </c>
      <c r="C65" s="159"/>
      <c r="D65" s="473"/>
      <c r="E65" s="418"/>
      <c r="F65" s="487"/>
      <c r="G65" s="469"/>
      <c r="H65" s="498"/>
      <c r="I65" s="506"/>
      <c r="J65" s="511"/>
      <c r="K65" s="520"/>
      <c r="L65" s="528"/>
      <c r="M65" s="143">
        <f t="shared" si="1"/>
        <v>0</v>
      </c>
    </row>
    <row r="66" spans="1:13">
      <c r="A66" s="272" t="s">
        <v>419</v>
      </c>
      <c r="B66" s="126" t="s">
        <v>665</v>
      </c>
      <c r="C66" s="159"/>
      <c r="D66" s="473"/>
      <c r="E66" s="418"/>
      <c r="F66" s="487"/>
      <c r="G66" s="469"/>
      <c r="H66" s="498"/>
      <c r="I66" s="506"/>
      <c r="J66" s="511"/>
      <c r="K66" s="520"/>
      <c r="L66" s="528"/>
      <c r="M66" s="143">
        <f t="shared" si="1"/>
        <v>0</v>
      </c>
    </row>
    <row r="67" spans="1:13">
      <c r="A67" s="272" t="s">
        <v>420</v>
      </c>
      <c r="B67" s="126" t="s">
        <v>172</v>
      </c>
      <c r="C67" s="159"/>
      <c r="D67" s="473"/>
      <c r="E67" s="418"/>
      <c r="F67" s="487"/>
      <c r="G67" s="469"/>
      <c r="H67" s="498"/>
      <c r="I67" s="506"/>
      <c r="J67" s="511"/>
      <c r="K67" s="520"/>
      <c r="L67" s="528"/>
      <c r="M67" s="143">
        <f t="shared" si="1"/>
        <v>0</v>
      </c>
    </row>
    <row r="68" spans="1:13">
      <c r="A68" s="276" t="s">
        <v>669</v>
      </c>
      <c r="B68" s="254" t="s">
        <v>670</v>
      </c>
      <c r="C68" s="255"/>
      <c r="D68" s="473"/>
      <c r="E68" s="418"/>
      <c r="F68" s="487"/>
      <c r="G68" s="469"/>
      <c r="H68" s="498"/>
      <c r="I68" s="506"/>
      <c r="J68" s="511"/>
      <c r="K68" s="520"/>
      <c r="L68" s="528"/>
      <c r="M68" s="143">
        <f t="shared" si="1"/>
        <v>0</v>
      </c>
    </row>
    <row r="69" spans="1:13">
      <c r="A69" s="258" t="s">
        <v>421</v>
      </c>
      <c r="B69" s="128" t="s">
        <v>666</v>
      </c>
      <c r="C69" s="161"/>
      <c r="D69" s="475"/>
      <c r="E69" s="420"/>
      <c r="F69" s="487"/>
      <c r="G69" s="471"/>
      <c r="H69" s="498"/>
      <c r="I69" s="506"/>
      <c r="J69" s="513"/>
      <c r="K69" s="520"/>
      <c r="L69" s="528"/>
      <c r="M69" s="143">
        <f t="shared" si="1"/>
        <v>0</v>
      </c>
    </row>
    <row r="70" spans="1:13">
      <c r="A70" s="258" t="s">
        <v>422</v>
      </c>
      <c r="B70" s="128" t="s">
        <v>173</v>
      </c>
      <c r="C70" s="161"/>
      <c r="D70" s="475"/>
      <c r="E70" s="420"/>
      <c r="F70" s="487"/>
      <c r="G70" s="471"/>
      <c r="H70" s="498"/>
      <c r="I70" s="506"/>
      <c r="J70" s="513"/>
      <c r="K70" s="520"/>
      <c r="L70" s="528"/>
      <c r="M70" s="143">
        <f t="shared" si="1"/>
        <v>0</v>
      </c>
    </row>
    <row r="71" spans="1:13">
      <c r="A71" s="259" t="s">
        <v>671</v>
      </c>
      <c r="B71" s="256" t="s">
        <v>672</v>
      </c>
      <c r="C71" s="257"/>
      <c r="D71" s="475"/>
      <c r="E71" s="420"/>
      <c r="F71" s="487"/>
      <c r="G71" s="471"/>
      <c r="H71" s="498"/>
      <c r="I71" s="506"/>
      <c r="J71" s="513"/>
      <c r="K71" s="520"/>
      <c r="L71" s="528"/>
      <c r="M71" s="143">
        <f>SUM(D71:L71)</f>
        <v>0</v>
      </c>
    </row>
    <row r="72" spans="1:13" ht="15.75" customHeight="1">
      <c r="A72" s="312" t="s">
        <v>680</v>
      </c>
      <c r="B72" s="315" t="s">
        <v>683</v>
      </c>
      <c r="C72" s="314"/>
      <c r="D72" s="475"/>
      <c r="E72" s="420"/>
      <c r="F72" s="487"/>
      <c r="G72" s="471"/>
      <c r="H72" s="498"/>
      <c r="I72" s="506"/>
      <c r="J72" s="513"/>
      <c r="K72" s="520"/>
      <c r="L72" s="528"/>
      <c r="M72" s="309">
        <f t="shared" ref="M72:M74" si="2">SUM(D72:L72)</f>
        <v>0</v>
      </c>
    </row>
    <row r="73" spans="1:13" ht="17.25">
      <c r="A73" s="312" t="s">
        <v>681</v>
      </c>
      <c r="B73" s="315" t="s">
        <v>684</v>
      </c>
      <c r="C73" s="314"/>
      <c r="D73" s="475"/>
      <c r="E73" s="420"/>
      <c r="F73" s="487"/>
      <c r="G73" s="471"/>
      <c r="H73" s="498"/>
      <c r="I73" s="506"/>
      <c r="J73" s="513"/>
      <c r="K73" s="520"/>
      <c r="L73" s="528"/>
      <c r="M73" s="309">
        <f t="shared" si="2"/>
        <v>0</v>
      </c>
    </row>
    <row r="74" spans="1:13">
      <c r="A74" s="312" t="s">
        <v>682</v>
      </c>
      <c r="B74" s="316" t="s">
        <v>685</v>
      </c>
      <c r="C74" s="314"/>
      <c r="D74" s="475"/>
      <c r="E74" s="420"/>
      <c r="F74" s="487"/>
      <c r="G74" s="471"/>
      <c r="H74" s="498"/>
      <c r="I74" s="506"/>
      <c r="J74" s="513"/>
      <c r="K74" s="520"/>
      <c r="L74" s="528"/>
      <c r="M74" s="309">
        <f t="shared" si="2"/>
        <v>0</v>
      </c>
    </row>
    <row r="75" spans="1:13">
      <c r="A75" s="272" t="s">
        <v>423</v>
      </c>
      <c r="B75" s="126" t="s">
        <v>174</v>
      </c>
      <c r="C75" s="159"/>
      <c r="D75" s="473"/>
      <c r="E75" s="418"/>
      <c r="F75" s="487"/>
      <c r="G75" s="469"/>
      <c r="H75" s="498"/>
      <c r="I75" s="506"/>
      <c r="J75" s="511"/>
      <c r="K75" s="520"/>
      <c r="L75" s="528"/>
      <c r="M75" s="143">
        <f t="shared" si="1"/>
        <v>0</v>
      </c>
    </row>
    <row r="76" spans="1:13">
      <c r="A76" s="272" t="s">
        <v>424</v>
      </c>
      <c r="B76" s="126" t="s">
        <v>175</v>
      </c>
      <c r="C76" s="159"/>
      <c r="D76" s="473"/>
      <c r="E76" s="418"/>
      <c r="F76" s="487"/>
      <c r="G76" s="469"/>
      <c r="H76" s="498"/>
      <c r="I76" s="506"/>
      <c r="J76" s="511"/>
      <c r="K76" s="520"/>
      <c r="L76" s="528"/>
      <c r="M76" s="143">
        <f t="shared" si="1"/>
        <v>0</v>
      </c>
    </row>
    <row r="77" spans="1:13">
      <c r="A77" s="274" t="s">
        <v>425</v>
      </c>
      <c r="B77" s="128" t="s">
        <v>176</v>
      </c>
      <c r="C77" s="161"/>
      <c r="D77" s="475"/>
      <c r="E77" s="420"/>
      <c r="F77" s="487"/>
      <c r="G77" s="471"/>
      <c r="H77" s="498"/>
      <c r="I77" s="506"/>
      <c r="J77" s="513"/>
      <c r="K77" s="520"/>
      <c r="L77" s="528"/>
      <c r="M77" s="143">
        <f t="shared" si="1"/>
        <v>0</v>
      </c>
    </row>
    <row r="78" spans="1:13">
      <c r="A78" s="272" t="s">
        <v>426</v>
      </c>
      <c r="B78" s="126" t="s">
        <v>177</v>
      </c>
      <c r="C78" s="159"/>
      <c r="D78" s="473"/>
      <c r="E78" s="418"/>
      <c r="F78" s="487"/>
      <c r="G78" s="469"/>
      <c r="H78" s="498"/>
      <c r="I78" s="506"/>
      <c r="J78" s="511"/>
      <c r="K78" s="520"/>
      <c r="L78" s="528"/>
      <c r="M78" s="143">
        <f t="shared" si="1"/>
        <v>0</v>
      </c>
    </row>
    <row r="79" spans="1:13">
      <c r="A79" s="272" t="s">
        <v>427</v>
      </c>
      <c r="B79" s="126" t="s">
        <v>178</v>
      </c>
      <c r="C79" s="159"/>
      <c r="D79" s="473"/>
      <c r="E79" s="418"/>
      <c r="F79" s="487"/>
      <c r="G79" s="469"/>
      <c r="H79" s="498"/>
      <c r="I79" s="506"/>
      <c r="J79" s="511"/>
      <c r="K79" s="520"/>
      <c r="L79" s="528"/>
      <c r="M79" s="143">
        <f t="shared" si="1"/>
        <v>0</v>
      </c>
    </row>
    <row r="80" spans="1:13">
      <c r="A80" s="258" t="s">
        <v>428</v>
      </c>
      <c r="B80" s="128" t="s">
        <v>179</v>
      </c>
      <c r="C80" s="161"/>
      <c r="D80" s="475"/>
      <c r="E80" s="420"/>
      <c r="F80" s="487"/>
      <c r="G80" s="471"/>
      <c r="H80" s="498"/>
      <c r="I80" s="506"/>
      <c r="J80" s="513"/>
      <c r="K80" s="520"/>
      <c r="L80" s="528"/>
      <c r="M80" s="143">
        <f t="shared" si="1"/>
        <v>0</v>
      </c>
    </row>
    <row r="81" spans="1:13">
      <c r="A81" s="272" t="s">
        <v>429</v>
      </c>
      <c r="B81" s="126" t="s">
        <v>180</v>
      </c>
      <c r="C81" s="159"/>
      <c r="D81" s="473"/>
      <c r="E81" s="418"/>
      <c r="F81" s="487"/>
      <c r="G81" s="469"/>
      <c r="H81" s="498"/>
      <c r="I81" s="506"/>
      <c r="J81" s="511"/>
      <c r="K81" s="520"/>
      <c r="L81" s="528"/>
      <c r="M81" s="143">
        <f t="shared" si="1"/>
        <v>0</v>
      </c>
    </row>
    <row r="82" spans="1:13">
      <c r="A82" s="274" t="s">
        <v>430</v>
      </c>
      <c r="B82" s="128" t="s">
        <v>181</v>
      </c>
      <c r="C82" s="160"/>
      <c r="D82" s="474"/>
      <c r="E82" s="420"/>
      <c r="F82" s="487"/>
      <c r="G82" s="470"/>
      <c r="H82" s="498"/>
      <c r="I82" s="506"/>
      <c r="J82" s="512"/>
      <c r="K82" s="520"/>
      <c r="L82" s="528"/>
      <c r="M82" s="143">
        <f t="shared" si="1"/>
        <v>0</v>
      </c>
    </row>
    <row r="83" spans="1:13">
      <c r="A83" s="272" t="s">
        <v>431</v>
      </c>
      <c r="B83" s="126" t="s">
        <v>182</v>
      </c>
      <c r="C83" s="159"/>
      <c r="D83" s="473"/>
      <c r="E83" s="418"/>
      <c r="F83" s="487"/>
      <c r="G83" s="469"/>
      <c r="H83" s="498"/>
      <c r="I83" s="506"/>
      <c r="J83" s="511"/>
      <c r="K83" s="520"/>
      <c r="L83" s="528"/>
      <c r="M83" s="143">
        <f t="shared" si="1"/>
        <v>0</v>
      </c>
    </row>
    <row r="84" spans="1:13">
      <c r="A84" s="272" t="s">
        <v>432</v>
      </c>
      <c r="B84" s="126" t="s">
        <v>183</v>
      </c>
      <c r="C84" s="159"/>
      <c r="D84" s="473"/>
      <c r="E84" s="418"/>
      <c r="F84" s="487"/>
      <c r="G84" s="469"/>
      <c r="H84" s="498"/>
      <c r="I84" s="506"/>
      <c r="J84" s="511"/>
      <c r="K84" s="520"/>
      <c r="L84" s="528"/>
      <c r="M84" s="143">
        <f t="shared" ref="M84:M147" si="3">SUM(D84:L84)</f>
        <v>0</v>
      </c>
    </row>
    <row r="85" spans="1:13">
      <c r="A85" s="272" t="s">
        <v>433</v>
      </c>
      <c r="B85" s="126" t="s">
        <v>184</v>
      </c>
      <c r="C85" s="159"/>
      <c r="D85" s="473"/>
      <c r="E85" s="418"/>
      <c r="F85" s="487"/>
      <c r="G85" s="469"/>
      <c r="H85" s="498"/>
      <c r="I85" s="506"/>
      <c r="J85" s="511"/>
      <c r="K85" s="520"/>
      <c r="L85" s="528"/>
      <c r="M85" s="143">
        <f t="shared" si="3"/>
        <v>0</v>
      </c>
    </row>
    <row r="86" spans="1:13">
      <c r="A86" s="274" t="s">
        <v>434</v>
      </c>
      <c r="B86" s="128" t="s">
        <v>185</v>
      </c>
      <c r="C86" s="160"/>
      <c r="D86" s="474"/>
      <c r="E86" s="420"/>
      <c r="F86" s="487"/>
      <c r="G86" s="470"/>
      <c r="H86" s="498"/>
      <c r="I86" s="506"/>
      <c r="J86" s="512"/>
      <c r="K86" s="520"/>
      <c r="L86" s="528"/>
      <c r="M86" s="143">
        <f t="shared" si="3"/>
        <v>0</v>
      </c>
    </row>
    <row r="87" spans="1:13">
      <c r="A87" s="272" t="s">
        <v>435</v>
      </c>
      <c r="B87" s="126" t="s">
        <v>186</v>
      </c>
      <c r="C87" s="159"/>
      <c r="D87" s="473"/>
      <c r="E87" s="418"/>
      <c r="F87" s="487"/>
      <c r="G87" s="469"/>
      <c r="H87" s="498"/>
      <c r="I87" s="506"/>
      <c r="J87" s="511"/>
      <c r="K87" s="520"/>
      <c r="L87" s="528"/>
      <c r="M87" s="143">
        <f t="shared" si="3"/>
        <v>0</v>
      </c>
    </row>
    <row r="88" spans="1:13">
      <c r="A88" s="272" t="s">
        <v>436</v>
      </c>
      <c r="B88" s="126" t="s">
        <v>187</v>
      </c>
      <c r="C88" s="159"/>
      <c r="D88" s="473"/>
      <c r="E88" s="418"/>
      <c r="F88" s="487"/>
      <c r="G88" s="469"/>
      <c r="H88" s="498"/>
      <c r="I88" s="506"/>
      <c r="J88" s="511"/>
      <c r="K88" s="520"/>
      <c r="L88" s="528"/>
      <c r="M88" s="143">
        <f t="shared" si="3"/>
        <v>0</v>
      </c>
    </row>
    <row r="89" spans="1:13">
      <c r="A89" s="272" t="s">
        <v>437</v>
      </c>
      <c r="B89" s="127" t="s">
        <v>188</v>
      </c>
      <c r="C89" s="159"/>
      <c r="D89" s="484"/>
      <c r="E89" s="419"/>
      <c r="F89" s="487"/>
      <c r="G89" s="497"/>
      <c r="H89" s="498"/>
      <c r="I89" s="506"/>
      <c r="J89" s="511"/>
      <c r="K89" s="520"/>
      <c r="L89" s="528"/>
      <c r="M89" s="143">
        <f t="shared" si="3"/>
        <v>0</v>
      </c>
    </row>
    <row r="90" spans="1:13">
      <c r="A90" s="272" t="s">
        <v>438</v>
      </c>
      <c r="B90" s="126" t="s">
        <v>189</v>
      </c>
      <c r="C90" s="159"/>
      <c r="D90" s="473"/>
      <c r="E90" s="418"/>
      <c r="F90" s="487"/>
      <c r="G90" s="469"/>
      <c r="H90" s="498"/>
      <c r="I90" s="506"/>
      <c r="J90" s="511"/>
      <c r="K90" s="520"/>
      <c r="L90" s="528"/>
      <c r="M90" s="143">
        <f t="shared" si="3"/>
        <v>0</v>
      </c>
    </row>
    <row r="91" spans="1:13">
      <c r="A91" s="272" t="s">
        <v>439</v>
      </c>
      <c r="B91" s="126" t="s">
        <v>190</v>
      </c>
      <c r="C91" s="159"/>
      <c r="D91" s="473"/>
      <c r="E91" s="418"/>
      <c r="F91" s="487"/>
      <c r="G91" s="469"/>
      <c r="H91" s="498"/>
      <c r="I91" s="506"/>
      <c r="J91" s="511"/>
      <c r="K91" s="520"/>
      <c r="L91" s="528"/>
      <c r="M91" s="143">
        <f t="shared" si="3"/>
        <v>0</v>
      </c>
    </row>
    <row r="92" spans="1:13">
      <c r="A92" s="272" t="s">
        <v>440</v>
      </c>
      <c r="B92" s="126" t="s">
        <v>191</v>
      </c>
      <c r="C92" s="159"/>
      <c r="D92" s="473"/>
      <c r="E92" s="418"/>
      <c r="F92" s="487"/>
      <c r="G92" s="469"/>
      <c r="H92" s="498"/>
      <c r="I92" s="506"/>
      <c r="J92" s="511"/>
      <c r="K92" s="520"/>
      <c r="L92" s="528"/>
      <c r="M92" s="143">
        <f t="shared" si="3"/>
        <v>0</v>
      </c>
    </row>
    <row r="93" spans="1:13">
      <c r="A93" s="272" t="s">
        <v>441</v>
      </c>
      <c r="B93" s="126" t="s">
        <v>192</v>
      </c>
      <c r="C93" s="159"/>
      <c r="D93" s="473"/>
      <c r="E93" s="418"/>
      <c r="F93" s="487"/>
      <c r="G93" s="469"/>
      <c r="H93" s="498"/>
      <c r="I93" s="506"/>
      <c r="J93" s="511"/>
      <c r="K93" s="520"/>
      <c r="L93" s="528"/>
      <c r="M93" s="143">
        <f t="shared" si="3"/>
        <v>0</v>
      </c>
    </row>
    <row r="94" spans="1:13">
      <c r="A94" s="258" t="s">
        <v>442</v>
      </c>
      <c r="B94" s="128" t="s">
        <v>193</v>
      </c>
      <c r="C94" s="161"/>
      <c r="D94" s="475"/>
      <c r="E94" s="420"/>
      <c r="F94" s="492"/>
      <c r="G94" s="471"/>
      <c r="H94" s="498"/>
      <c r="I94" s="506"/>
      <c r="J94" s="513"/>
      <c r="K94" s="520"/>
      <c r="L94" s="528"/>
      <c r="M94" s="143">
        <f t="shared" si="3"/>
        <v>0</v>
      </c>
    </row>
    <row r="95" spans="1:13">
      <c r="A95" s="272" t="s">
        <v>364</v>
      </c>
      <c r="B95" s="126" t="s">
        <v>194</v>
      </c>
      <c r="C95" s="159"/>
      <c r="D95" s="473"/>
      <c r="E95" s="418"/>
      <c r="F95" s="487"/>
      <c r="G95" s="469"/>
      <c r="H95" s="498"/>
      <c r="I95" s="506"/>
      <c r="J95" s="511"/>
      <c r="K95" s="520"/>
      <c r="L95" s="528"/>
      <c r="M95" s="143">
        <f t="shared" si="3"/>
        <v>0</v>
      </c>
    </row>
    <row r="96" spans="1:13">
      <c r="A96" s="272" t="s">
        <v>443</v>
      </c>
      <c r="B96" s="126" t="s">
        <v>195</v>
      </c>
      <c r="C96" s="159"/>
      <c r="D96" s="473"/>
      <c r="E96" s="418"/>
      <c r="F96" s="487"/>
      <c r="G96" s="469"/>
      <c r="H96" s="498"/>
      <c r="I96" s="506"/>
      <c r="J96" s="511"/>
      <c r="K96" s="520"/>
      <c r="L96" s="526"/>
      <c r="M96" s="143">
        <f t="shared" si="3"/>
        <v>0</v>
      </c>
    </row>
    <row r="97" spans="1:13">
      <c r="A97" s="272" t="s">
        <v>444</v>
      </c>
      <c r="B97" s="126" t="s">
        <v>196</v>
      </c>
      <c r="C97" s="159"/>
      <c r="D97" s="473"/>
      <c r="E97" s="418"/>
      <c r="F97" s="487"/>
      <c r="G97" s="469"/>
      <c r="H97" s="498"/>
      <c r="I97" s="506"/>
      <c r="J97" s="511"/>
      <c r="K97" s="520"/>
      <c r="L97" s="528"/>
      <c r="M97" s="143">
        <f t="shared" si="3"/>
        <v>0</v>
      </c>
    </row>
    <row r="98" spans="1:13">
      <c r="A98" s="272" t="s">
        <v>445</v>
      </c>
      <c r="B98" s="126" t="s">
        <v>197</v>
      </c>
      <c r="C98" s="159"/>
      <c r="D98" s="473"/>
      <c r="E98" s="418"/>
      <c r="F98" s="487"/>
      <c r="G98" s="469"/>
      <c r="H98" s="498"/>
      <c r="I98" s="506"/>
      <c r="J98" s="511"/>
      <c r="K98" s="520"/>
      <c r="L98" s="528"/>
      <c r="M98" s="143">
        <f t="shared" si="3"/>
        <v>0</v>
      </c>
    </row>
    <row r="99" spans="1:13">
      <c r="A99" s="272" t="s">
        <v>446</v>
      </c>
      <c r="B99" s="126" t="s">
        <v>198</v>
      </c>
      <c r="C99" s="159"/>
      <c r="D99" s="473"/>
      <c r="E99" s="418"/>
      <c r="F99" s="487"/>
      <c r="G99" s="469"/>
      <c r="H99" s="498"/>
      <c r="I99" s="506"/>
      <c r="J99" s="511"/>
      <c r="K99" s="520"/>
      <c r="L99" s="528"/>
      <c r="M99" s="143">
        <f t="shared" si="3"/>
        <v>0</v>
      </c>
    </row>
    <row r="100" spans="1:13">
      <c r="A100" s="272" t="s">
        <v>447</v>
      </c>
      <c r="B100" s="126" t="s">
        <v>199</v>
      </c>
      <c r="C100" s="159"/>
      <c r="D100" s="473"/>
      <c r="E100" s="418"/>
      <c r="F100" s="487"/>
      <c r="G100" s="469"/>
      <c r="H100" s="498"/>
      <c r="I100" s="506"/>
      <c r="J100" s="511"/>
      <c r="K100" s="520"/>
      <c r="L100" s="529"/>
      <c r="M100" s="143">
        <f t="shared" si="3"/>
        <v>0</v>
      </c>
    </row>
    <row r="101" spans="1:13">
      <c r="A101" s="272" t="s">
        <v>448</v>
      </c>
      <c r="B101" s="126" t="s">
        <v>200</v>
      </c>
      <c r="C101" s="159"/>
      <c r="D101" s="473"/>
      <c r="E101" s="418"/>
      <c r="F101" s="487"/>
      <c r="G101" s="469"/>
      <c r="H101" s="498"/>
      <c r="I101" s="506"/>
      <c r="J101" s="511"/>
      <c r="K101" s="520"/>
      <c r="L101" s="528"/>
      <c r="M101" s="143">
        <f t="shared" si="3"/>
        <v>0</v>
      </c>
    </row>
    <row r="102" spans="1:13">
      <c r="A102" s="272" t="s">
        <v>449</v>
      </c>
      <c r="B102" s="126" t="s">
        <v>201</v>
      </c>
      <c r="C102" s="159"/>
      <c r="D102" s="473"/>
      <c r="E102" s="418"/>
      <c r="F102" s="487"/>
      <c r="G102" s="469"/>
      <c r="H102" s="498"/>
      <c r="I102" s="506"/>
      <c r="J102" s="511"/>
      <c r="K102" s="520"/>
      <c r="L102" s="528"/>
      <c r="M102" s="143">
        <f t="shared" si="3"/>
        <v>0</v>
      </c>
    </row>
    <row r="103" spans="1:13">
      <c r="A103" s="272" t="s">
        <v>367</v>
      </c>
      <c r="B103" s="126" t="s">
        <v>202</v>
      </c>
      <c r="C103" s="159"/>
      <c r="D103" s="473"/>
      <c r="E103" s="418"/>
      <c r="F103" s="487"/>
      <c r="G103" s="469"/>
      <c r="H103" s="498"/>
      <c r="I103" s="506"/>
      <c r="J103" s="511"/>
      <c r="K103" s="520"/>
      <c r="L103" s="528"/>
      <c r="M103" s="143">
        <f t="shared" si="3"/>
        <v>0</v>
      </c>
    </row>
    <row r="104" spans="1:13">
      <c r="A104" s="272" t="s">
        <v>450</v>
      </c>
      <c r="B104" s="126" t="s">
        <v>203</v>
      </c>
      <c r="C104" s="159"/>
      <c r="D104" s="473"/>
      <c r="E104" s="418"/>
      <c r="F104" s="487"/>
      <c r="G104" s="469"/>
      <c r="H104" s="498"/>
      <c r="I104" s="506"/>
      <c r="J104" s="511"/>
      <c r="K104" s="520"/>
      <c r="L104" s="528"/>
      <c r="M104" s="143">
        <f t="shared" si="3"/>
        <v>0</v>
      </c>
    </row>
    <row r="105" spans="1:13">
      <c r="A105" s="272" t="s">
        <v>451</v>
      </c>
      <c r="B105" s="127" t="s">
        <v>204</v>
      </c>
      <c r="C105" s="159"/>
      <c r="D105" s="484"/>
      <c r="E105" s="419"/>
      <c r="F105" s="487"/>
      <c r="G105" s="497"/>
      <c r="H105" s="498"/>
      <c r="I105" s="506"/>
      <c r="J105" s="511"/>
      <c r="K105" s="520"/>
      <c r="L105" s="528"/>
      <c r="M105" s="143">
        <f t="shared" si="3"/>
        <v>0</v>
      </c>
    </row>
    <row r="106" spans="1:13">
      <c r="A106" s="272" t="s">
        <v>452</v>
      </c>
      <c r="B106" s="126" t="s">
        <v>205</v>
      </c>
      <c r="C106" s="159"/>
      <c r="D106" s="473"/>
      <c r="E106" s="418"/>
      <c r="F106" s="487"/>
      <c r="G106" s="469"/>
      <c r="H106" s="498"/>
      <c r="I106" s="506"/>
      <c r="J106" s="511"/>
      <c r="K106" s="520"/>
      <c r="L106" s="528"/>
      <c r="M106" s="143">
        <f t="shared" si="3"/>
        <v>0</v>
      </c>
    </row>
    <row r="107" spans="1:13">
      <c r="A107" s="272" t="s">
        <v>453</v>
      </c>
      <c r="B107" s="126" t="s">
        <v>206</v>
      </c>
      <c r="C107" s="159"/>
      <c r="D107" s="473"/>
      <c r="E107" s="418"/>
      <c r="F107" s="487"/>
      <c r="G107" s="469"/>
      <c r="H107" s="498"/>
      <c r="I107" s="506"/>
      <c r="J107" s="511"/>
      <c r="K107" s="520"/>
      <c r="L107" s="528"/>
      <c r="M107" s="143">
        <f t="shared" si="3"/>
        <v>0</v>
      </c>
    </row>
    <row r="108" spans="1:13">
      <c r="A108" s="272" t="s">
        <v>454</v>
      </c>
      <c r="B108" s="126" t="s">
        <v>207</v>
      </c>
      <c r="C108" s="159"/>
      <c r="D108" s="473"/>
      <c r="E108" s="418"/>
      <c r="F108" s="487"/>
      <c r="G108" s="469"/>
      <c r="H108" s="498"/>
      <c r="I108" s="506"/>
      <c r="J108" s="511"/>
      <c r="K108" s="520"/>
      <c r="L108" s="528"/>
      <c r="M108" s="143">
        <f t="shared" si="3"/>
        <v>0</v>
      </c>
    </row>
    <row r="109" spans="1:13">
      <c r="A109" s="272" t="s">
        <v>455</v>
      </c>
      <c r="B109" s="126" t="s">
        <v>208</v>
      </c>
      <c r="C109" s="159"/>
      <c r="D109" s="473"/>
      <c r="E109" s="418"/>
      <c r="F109" s="487"/>
      <c r="G109" s="469"/>
      <c r="H109" s="498"/>
      <c r="I109" s="506"/>
      <c r="J109" s="511"/>
      <c r="K109" s="520"/>
      <c r="L109" s="528"/>
      <c r="M109" s="143">
        <f t="shared" si="3"/>
        <v>0</v>
      </c>
    </row>
    <row r="110" spans="1:13">
      <c r="A110" s="272" t="s">
        <v>363</v>
      </c>
      <c r="B110" s="126" t="s">
        <v>209</v>
      </c>
      <c r="C110" s="159"/>
      <c r="D110" s="473"/>
      <c r="E110" s="418"/>
      <c r="F110" s="487"/>
      <c r="G110" s="469"/>
      <c r="H110" s="498"/>
      <c r="I110" s="506"/>
      <c r="J110" s="511">
        <v>-2000</v>
      </c>
      <c r="K110" s="520"/>
      <c r="L110" s="528"/>
      <c r="M110" s="143">
        <f t="shared" si="3"/>
        <v>-2000</v>
      </c>
    </row>
    <row r="111" spans="1:13">
      <c r="A111" s="272" t="s">
        <v>456</v>
      </c>
      <c r="B111" s="126" t="s">
        <v>210</v>
      </c>
      <c r="C111" s="159"/>
      <c r="D111" s="473"/>
      <c r="E111" s="418"/>
      <c r="F111" s="487"/>
      <c r="G111" s="469"/>
      <c r="H111" s="498"/>
      <c r="I111" s="506"/>
      <c r="J111" s="511"/>
      <c r="K111" s="520"/>
      <c r="L111" s="528"/>
      <c r="M111" s="143">
        <f t="shared" si="3"/>
        <v>0</v>
      </c>
    </row>
    <row r="112" spans="1:13">
      <c r="A112" s="275" t="s">
        <v>457</v>
      </c>
      <c r="B112" s="247" t="s">
        <v>211</v>
      </c>
      <c r="C112" s="248"/>
      <c r="D112" s="477"/>
      <c r="E112" s="417"/>
      <c r="F112" s="486"/>
      <c r="G112" s="493"/>
      <c r="H112" s="503"/>
      <c r="I112" s="505"/>
      <c r="J112" s="515"/>
      <c r="K112" s="524"/>
      <c r="L112" s="527"/>
      <c r="M112" s="249">
        <f t="shared" si="3"/>
        <v>0</v>
      </c>
    </row>
    <row r="113" spans="1:13">
      <c r="A113" s="275" t="s">
        <v>458</v>
      </c>
      <c r="B113" s="247" t="s">
        <v>212</v>
      </c>
      <c r="C113" s="248"/>
      <c r="D113" s="477"/>
      <c r="E113" s="417"/>
      <c r="F113" s="486"/>
      <c r="G113" s="493"/>
      <c r="H113" s="503"/>
      <c r="I113" s="505"/>
      <c r="J113" s="515"/>
      <c r="K113" s="524"/>
      <c r="L113" s="527"/>
      <c r="M113" s="249">
        <f t="shared" si="3"/>
        <v>0</v>
      </c>
    </row>
    <row r="114" spans="1:13">
      <c r="A114" s="272" t="s">
        <v>459</v>
      </c>
      <c r="B114" s="126" t="s">
        <v>213</v>
      </c>
      <c r="C114" s="159"/>
      <c r="D114" s="473"/>
      <c r="E114" s="418"/>
      <c r="F114" s="487"/>
      <c r="G114" s="469"/>
      <c r="H114" s="498"/>
      <c r="I114" s="506"/>
      <c r="J114" s="511"/>
      <c r="K114" s="520"/>
      <c r="L114" s="528"/>
      <c r="M114" s="143">
        <f t="shared" si="3"/>
        <v>0</v>
      </c>
    </row>
    <row r="115" spans="1:13">
      <c r="A115" s="272" t="s">
        <v>460</v>
      </c>
      <c r="B115" s="126" t="s">
        <v>214</v>
      </c>
      <c r="C115" s="159"/>
      <c r="D115" s="473"/>
      <c r="E115" s="418"/>
      <c r="F115" s="487"/>
      <c r="G115" s="469"/>
      <c r="H115" s="498"/>
      <c r="I115" s="506"/>
      <c r="J115" s="511"/>
      <c r="K115" s="520"/>
      <c r="L115" s="528"/>
      <c r="M115" s="143">
        <f t="shared" si="3"/>
        <v>0</v>
      </c>
    </row>
    <row r="116" spans="1:13">
      <c r="A116" s="272" t="s">
        <v>215</v>
      </c>
      <c r="B116" s="126" t="s">
        <v>216</v>
      </c>
      <c r="C116" s="159"/>
      <c r="D116" s="473"/>
      <c r="E116" s="418"/>
      <c r="F116" s="487"/>
      <c r="G116" s="469"/>
      <c r="H116" s="498"/>
      <c r="I116" s="506"/>
      <c r="J116" s="511" t="s">
        <v>776</v>
      </c>
      <c r="K116" s="520"/>
      <c r="L116" s="528"/>
      <c r="M116" s="143">
        <f t="shared" si="3"/>
        <v>0</v>
      </c>
    </row>
    <row r="117" spans="1:13">
      <c r="A117" s="272" t="s">
        <v>2</v>
      </c>
      <c r="B117" s="126" t="s">
        <v>217</v>
      </c>
      <c r="C117" s="159"/>
      <c r="D117" s="473"/>
      <c r="E117" s="418"/>
      <c r="F117" s="487"/>
      <c r="G117" s="469"/>
      <c r="H117" s="498"/>
      <c r="I117" s="506"/>
      <c r="J117" s="511"/>
      <c r="K117" s="520"/>
      <c r="L117" s="528"/>
      <c r="M117" s="143">
        <f>SUM(D117:L117)</f>
        <v>0</v>
      </c>
    </row>
    <row r="118" spans="1:13">
      <c r="A118" s="272" t="s">
        <v>4</v>
      </c>
      <c r="B118" s="126" t="s">
        <v>218</v>
      </c>
      <c r="C118" s="159"/>
      <c r="D118" s="473"/>
      <c r="E118" s="418"/>
      <c r="F118" s="487"/>
      <c r="G118" s="469"/>
      <c r="H118" s="498"/>
      <c r="I118" s="506"/>
      <c r="J118" s="511"/>
      <c r="K118" s="520"/>
      <c r="L118" s="528"/>
      <c r="M118" s="143">
        <f t="shared" si="3"/>
        <v>0</v>
      </c>
    </row>
    <row r="119" spans="1:13">
      <c r="A119" s="272" t="s">
        <v>6</v>
      </c>
      <c r="B119" s="126" t="s">
        <v>219</v>
      </c>
      <c r="C119" s="159"/>
      <c r="D119" s="473"/>
      <c r="E119" s="418"/>
      <c r="F119" s="487"/>
      <c r="G119" s="469"/>
      <c r="H119" s="498"/>
      <c r="I119" s="506"/>
      <c r="J119" s="511"/>
      <c r="K119" s="520"/>
      <c r="L119" s="528"/>
      <c r="M119" s="143">
        <f t="shared" si="3"/>
        <v>0</v>
      </c>
    </row>
    <row r="120" spans="1:13">
      <c r="A120" s="272" t="s">
        <v>8</v>
      </c>
      <c r="B120" s="126" t="s">
        <v>220</v>
      </c>
      <c r="C120" s="159"/>
      <c r="D120" s="473"/>
      <c r="E120" s="418"/>
      <c r="F120" s="487"/>
      <c r="G120" s="469"/>
      <c r="H120" s="498"/>
      <c r="I120" s="506"/>
      <c r="J120" s="511"/>
      <c r="K120" s="520"/>
      <c r="L120" s="528"/>
      <c r="M120" s="143">
        <f t="shared" si="3"/>
        <v>0</v>
      </c>
    </row>
    <row r="121" spans="1:13">
      <c r="A121" s="258" t="s">
        <v>10</v>
      </c>
      <c r="B121" s="128" t="s">
        <v>221</v>
      </c>
      <c r="C121" s="161"/>
      <c r="D121" s="475"/>
      <c r="E121" s="420"/>
      <c r="F121" s="487"/>
      <c r="G121" s="471"/>
      <c r="H121" s="498"/>
      <c r="I121" s="506"/>
      <c r="J121" s="513"/>
      <c r="K121" s="520"/>
      <c r="L121" s="528"/>
      <c r="M121" s="143">
        <f t="shared" si="3"/>
        <v>0</v>
      </c>
    </row>
    <row r="122" spans="1:13">
      <c r="A122" s="272" t="s">
        <v>11</v>
      </c>
      <c r="B122" s="126" t="s">
        <v>222</v>
      </c>
      <c r="C122" s="159"/>
      <c r="D122" s="473"/>
      <c r="E122" s="418"/>
      <c r="F122" s="487"/>
      <c r="G122" s="469"/>
      <c r="H122" s="498"/>
      <c r="I122" s="506"/>
      <c r="J122" s="511"/>
      <c r="K122" s="520"/>
      <c r="L122" s="528"/>
      <c r="M122" s="143">
        <f>SUM(D122:L122)</f>
        <v>0</v>
      </c>
    </row>
    <row r="123" spans="1:13">
      <c r="A123" s="272" t="s">
        <v>12</v>
      </c>
      <c r="B123" s="126" t="s">
        <v>223</v>
      </c>
      <c r="C123" s="159"/>
      <c r="D123" s="473"/>
      <c r="E123" s="418"/>
      <c r="F123" s="487"/>
      <c r="G123" s="469"/>
      <c r="H123" s="498"/>
      <c r="I123" s="506"/>
      <c r="J123" s="511"/>
      <c r="K123" s="520"/>
      <c r="L123" s="528"/>
      <c r="M123" s="143">
        <f t="shared" si="3"/>
        <v>0</v>
      </c>
    </row>
    <row r="124" spans="1:13">
      <c r="A124" s="272" t="s">
        <v>14</v>
      </c>
      <c r="B124" s="126" t="s">
        <v>224</v>
      </c>
      <c r="C124" s="159"/>
      <c r="D124" s="473"/>
      <c r="E124" s="418"/>
      <c r="F124" s="487"/>
      <c r="G124" s="469"/>
      <c r="H124" s="498"/>
      <c r="I124" s="506"/>
      <c r="J124" s="511"/>
      <c r="K124" s="520"/>
      <c r="L124" s="528"/>
      <c r="M124" s="143">
        <f t="shared" si="3"/>
        <v>0</v>
      </c>
    </row>
    <row r="125" spans="1:13">
      <c r="A125" s="272" t="s">
        <v>16</v>
      </c>
      <c r="B125" s="126" t="s">
        <v>225</v>
      </c>
      <c r="C125" s="159"/>
      <c r="D125" s="473"/>
      <c r="E125" s="418"/>
      <c r="F125" s="487"/>
      <c r="G125" s="469"/>
      <c r="H125" s="498"/>
      <c r="I125" s="506"/>
      <c r="J125" s="511"/>
      <c r="K125" s="520"/>
      <c r="L125" s="528"/>
      <c r="M125" s="143">
        <f t="shared" si="3"/>
        <v>0</v>
      </c>
    </row>
    <row r="126" spans="1:13">
      <c r="A126" s="272" t="s">
        <v>18</v>
      </c>
      <c r="B126" s="126" t="s">
        <v>226</v>
      </c>
      <c r="C126" s="159"/>
      <c r="D126" s="473"/>
      <c r="E126" s="418"/>
      <c r="F126" s="487"/>
      <c r="G126" s="469"/>
      <c r="H126" s="498"/>
      <c r="I126" s="506"/>
      <c r="J126" s="511"/>
      <c r="K126" s="520"/>
      <c r="L126" s="528"/>
      <c r="M126" s="143">
        <f t="shared" si="3"/>
        <v>0</v>
      </c>
    </row>
    <row r="127" spans="1:13">
      <c r="A127" s="272" t="s">
        <v>20</v>
      </c>
      <c r="B127" s="126" t="s">
        <v>227</v>
      </c>
      <c r="C127" s="159"/>
      <c r="D127" s="473"/>
      <c r="E127" s="418"/>
      <c r="F127" s="487"/>
      <c r="G127" s="469"/>
      <c r="H127" s="498"/>
      <c r="I127" s="506"/>
      <c r="J127" s="511"/>
      <c r="K127" s="520"/>
      <c r="L127" s="528"/>
      <c r="M127" s="143">
        <f t="shared" si="3"/>
        <v>0</v>
      </c>
    </row>
    <row r="128" spans="1:13">
      <c r="A128" s="272" t="s">
        <v>22</v>
      </c>
      <c r="B128" s="126" t="s">
        <v>228</v>
      </c>
      <c r="C128" s="159"/>
      <c r="D128" s="484"/>
      <c r="E128" s="419"/>
      <c r="F128" s="487"/>
      <c r="G128" s="497"/>
      <c r="H128" s="498"/>
      <c r="I128" s="506"/>
      <c r="J128" s="511"/>
      <c r="K128" s="520"/>
      <c r="L128" s="528"/>
      <c r="M128" s="143">
        <f t="shared" si="3"/>
        <v>0</v>
      </c>
    </row>
    <row r="129" spans="1:13">
      <c r="A129" s="272" t="s">
        <v>24</v>
      </c>
      <c r="B129" s="126" t="s">
        <v>229</v>
      </c>
      <c r="C129" s="159"/>
      <c r="D129" s="473"/>
      <c r="E129" s="418"/>
      <c r="F129" s="487"/>
      <c r="G129" s="469"/>
      <c r="H129" s="498"/>
      <c r="I129" s="506"/>
      <c r="J129" s="511"/>
      <c r="K129" s="520"/>
      <c r="L129" s="528"/>
      <c r="M129" s="143">
        <f t="shared" si="3"/>
        <v>0</v>
      </c>
    </row>
    <row r="130" spans="1:13">
      <c r="A130" s="272" t="s">
        <v>26</v>
      </c>
      <c r="B130" s="126" t="s">
        <v>230</v>
      </c>
      <c r="C130" s="159"/>
      <c r="D130" s="473"/>
      <c r="E130" s="418"/>
      <c r="F130" s="487"/>
      <c r="G130" s="469"/>
      <c r="H130" s="498"/>
      <c r="I130" s="506"/>
      <c r="J130" s="511"/>
      <c r="K130" s="520"/>
      <c r="L130" s="528"/>
      <c r="M130" s="143">
        <f t="shared" si="3"/>
        <v>0</v>
      </c>
    </row>
    <row r="131" spans="1:13">
      <c r="A131" s="272" t="s">
        <v>27</v>
      </c>
      <c r="B131" s="126" t="s">
        <v>231</v>
      </c>
      <c r="C131" s="159"/>
      <c r="D131" s="473"/>
      <c r="E131" s="418"/>
      <c r="F131" s="487"/>
      <c r="G131" s="469"/>
      <c r="H131" s="498"/>
      <c r="I131" s="506"/>
      <c r="J131" s="511"/>
      <c r="K131" s="520"/>
      <c r="L131" s="528"/>
      <c r="M131" s="143">
        <f t="shared" si="3"/>
        <v>0</v>
      </c>
    </row>
    <row r="132" spans="1:13">
      <c r="A132" s="272" t="s">
        <v>29</v>
      </c>
      <c r="B132" s="126" t="s">
        <v>232</v>
      </c>
      <c r="C132" s="159"/>
      <c r="D132" s="473"/>
      <c r="E132" s="418"/>
      <c r="F132" s="487"/>
      <c r="G132" s="469"/>
      <c r="H132" s="498"/>
      <c r="I132" s="506"/>
      <c r="J132" s="511"/>
      <c r="K132" s="520"/>
      <c r="L132" s="528"/>
      <c r="M132" s="143">
        <f t="shared" si="3"/>
        <v>0</v>
      </c>
    </row>
    <row r="133" spans="1:13">
      <c r="A133" s="272" t="s">
        <v>31</v>
      </c>
      <c r="B133" s="126" t="s">
        <v>233</v>
      </c>
      <c r="C133" s="159"/>
      <c r="D133" s="475"/>
      <c r="E133" s="420"/>
      <c r="F133" s="487"/>
      <c r="G133" s="471"/>
      <c r="H133" s="498"/>
      <c r="I133" s="506"/>
      <c r="J133" s="513"/>
      <c r="K133" s="520"/>
      <c r="L133" s="528"/>
      <c r="M133" s="143">
        <f t="shared" si="3"/>
        <v>0</v>
      </c>
    </row>
    <row r="134" spans="1:13">
      <c r="A134" s="272" t="s">
        <v>33</v>
      </c>
      <c r="B134" s="126" t="s">
        <v>234</v>
      </c>
      <c r="C134" s="159"/>
      <c r="D134" s="473"/>
      <c r="E134" s="418"/>
      <c r="F134" s="487"/>
      <c r="G134" s="469"/>
      <c r="H134" s="498"/>
      <c r="I134" s="506"/>
      <c r="J134" s="511"/>
      <c r="K134" s="520"/>
      <c r="L134" s="528"/>
      <c r="M134" s="143">
        <f t="shared" si="3"/>
        <v>0</v>
      </c>
    </row>
    <row r="135" spans="1:13">
      <c r="A135" s="272" t="s">
        <v>35</v>
      </c>
      <c r="B135" s="126" t="s">
        <v>235</v>
      </c>
      <c r="C135" s="159"/>
      <c r="D135" s="473"/>
      <c r="E135" s="418"/>
      <c r="F135" s="487"/>
      <c r="G135" s="469"/>
      <c r="H135" s="498"/>
      <c r="I135" s="506"/>
      <c r="J135" s="511"/>
      <c r="K135" s="520"/>
      <c r="L135" s="530"/>
      <c r="M135" s="143">
        <f t="shared" si="3"/>
        <v>0</v>
      </c>
    </row>
    <row r="136" spans="1:13">
      <c r="A136" s="272" t="s">
        <v>37</v>
      </c>
      <c r="B136" s="126" t="s">
        <v>236</v>
      </c>
      <c r="C136" s="159"/>
      <c r="D136" s="473"/>
      <c r="E136" s="418"/>
      <c r="F136" s="487"/>
      <c r="G136" s="469"/>
      <c r="H136" s="498"/>
      <c r="I136" s="506"/>
      <c r="J136" s="511"/>
      <c r="K136" s="520"/>
      <c r="L136" s="528"/>
      <c r="M136" s="143">
        <f t="shared" si="3"/>
        <v>0</v>
      </c>
    </row>
    <row r="137" spans="1:13">
      <c r="A137" s="272" t="s">
        <v>39</v>
      </c>
      <c r="B137" s="126" t="s">
        <v>237</v>
      </c>
      <c r="C137" s="159"/>
      <c r="D137" s="473"/>
      <c r="E137" s="418"/>
      <c r="F137" s="487"/>
      <c r="G137" s="469"/>
      <c r="H137" s="498"/>
      <c r="I137" s="506"/>
      <c r="J137" s="511"/>
      <c r="K137" s="520"/>
      <c r="L137" s="528"/>
      <c r="M137" s="143">
        <f t="shared" si="3"/>
        <v>0</v>
      </c>
    </row>
    <row r="138" spans="1:13">
      <c r="A138" s="272" t="s">
        <v>41</v>
      </c>
      <c r="B138" s="126" t="s">
        <v>238</v>
      </c>
      <c r="C138" s="159"/>
      <c r="D138" s="473"/>
      <c r="E138" s="418"/>
      <c r="F138" s="487"/>
      <c r="G138" s="469"/>
      <c r="H138" s="498"/>
      <c r="I138" s="506"/>
      <c r="J138" s="511"/>
      <c r="K138" s="520"/>
      <c r="L138" s="528"/>
      <c r="M138" s="143">
        <f t="shared" si="3"/>
        <v>0</v>
      </c>
    </row>
    <row r="139" spans="1:13">
      <c r="A139" s="272" t="s">
        <v>43</v>
      </c>
      <c r="B139" s="126" t="s">
        <v>239</v>
      </c>
      <c r="C139" s="159"/>
      <c r="D139" s="473"/>
      <c r="E139" s="418"/>
      <c r="F139" s="487"/>
      <c r="G139" s="469"/>
      <c r="H139" s="498"/>
      <c r="I139" s="506"/>
      <c r="J139" s="511"/>
      <c r="K139" s="520"/>
      <c r="L139" s="530"/>
      <c r="M139" s="143">
        <f t="shared" si="3"/>
        <v>0</v>
      </c>
    </row>
    <row r="140" spans="1:13">
      <c r="A140" s="272" t="s">
        <v>45</v>
      </c>
      <c r="B140" s="126" t="s">
        <v>240</v>
      </c>
      <c r="C140" s="159"/>
      <c r="D140" s="473"/>
      <c r="E140" s="418"/>
      <c r="F140" s="487"/>
      <c r="G140" s="469"/>
      <c r="H140" s="498"/>
      <c r="I140" s="506"/>
      <c r="J140" s="511"/>
      <c r="K140" s="520"/>
      <c r="L140" s="528"/>
      <c r="M140" s="143">
        <f t="shared" si="3"/>
        <v>0</v>
      </c>
    </row>
    <row r="141" spans="1:13">
      <c r="A141" s="272" t="s">
        <v>47</v>
      </c>
      <c r="B141" s="126" t="s">
        <v>241</v>
      </c>
      <c r="C141" s="159"/>
      <c r="D141" s="473"/>
      <c r="E141" s="418"/>
      <c r="F141" s="487"/>
      <c r="G141" s="469"/>
      <c r="H141" s="498"/>
      <c r="I141" s="506"/>
      <c r="J141" s="511"/>
      <c r="K141" s="520"/>
      <c r="L141" s="528"/>
      <c r="M141" s="143">
        <f t="shared" si="3"/>
        <v>0</v>
      </c>
    </row>
    <row r="142" spans="1:13">
      <c r="A142" s="272" t="s">
        <v>49</v>
      </c>
      <c r="B142" s="126" t="s">
        <v>242</v>
      </c>
      <c r="C142" s="159"/>
      <c r="D142" s="473"/>
      <c r="E142" s="418"/>
      <c r="F142" s="487"/>
      <c r="G142" s="469"/>
      <c r="H142" s="498"/>
      <c r="I142" s="506"/>
      <c r="J142" s="511"/>
      <c r="K142" s="520"/>
      <c r="L142" s="528"/>
      <c r="M142" s="143">
        <f t="shared" si="3"/>
        <v>0</v>
      </c>
    </row>
    <row r="143" spans="1:13">
      <c r="A143" s="272" t="s">
        <v>51</v>
      </c>
      <c r="B143" s="126" t="s">
        <v>243</v>
      </c>
      <c r="C143" s="159"/>
      <c r="D143" s="473"/>
      <c r="E143" s="418"/>
      <c r="F143" s="487"/>
      <c r="G143" s="469"/>
      <c r="H143" s="498"/>
      <c r="I143" s="506"/>
      <c r="J143" s="511"/>
      <c r="K143" s="520"/>
      <c r="L143" s="528"/>
      <c r="M143" s="143">
        <f t="shared" si="3"/>
        <v>0</v>
      </c>
    </row>
    <row r="144" spans="1:13">
      <c r="A144" s="272" t="s">
        <v>53</v>
      </c>
      <c r="B144" s="126" t="s">
        <v>244</v>
      </c>
      <c r="C144" s="159"/>
      <c r="D144" s="473"/>
      <c r="E144" s="418"/>
      <c r="F144" s="487"/>
      <c r="G144" s="469"/>
      <c r="H144" s="498"/>
      <c r="I144" s="506"/>
      <c r="J144" s="511"/>
      <c r="K144" s="520"/>
      <c r="L144" s="528"/>
      <c r="M144" s="143">
        <f t="shared" si="3"/>
        <v>0</v>
      </c>
    </row>
    <row r="145" spans="1:13">
      <c r="A145" s="272" t="s">
        <v>55</v>
      </c>
      <c r="B145" s="126" t="s">
        <v>245</v>
      </c>
      <c r="C145" s="159"/>
      <c r="D145" s="473"/>
      <c r="E145" s="418"/>
      <c r="F145" s="487"/>
      <c r="G145" s="469"/>
      <c r="H145" s="498"/>
      <c r="I145" s="506"/>
      <c r="J145" s="511"/>
      <c r="K145" s="520"/>
      <c r="L145" s="528"/>
      <c r="M145" s="143">
        <f t="shared" si="3"/>
        <v>0</v>
      </c>
    </row>
    <row r="146" spans="1:13">
      <c r="A146" s="272" t="s">
        <v>57</v>
      </c>
      <c r="B146" s="126" t="s">
        <v>246</v>
      </c>
      <c r="C146" s="159"/>
      <c r="D146" s="473"/>
      <c r="E146" s="418"/>
      <c r="F146" s="487"/>
      <c r="G146" s="469"/>
      <c r="H146" s="498"/>
      <c r="I146" s="506"/>
      <c r="J146" s="511"/>
      <c r="K146" s="520"/>
      <c r="L146" s="528"/>
      <c r="M146" s="143">
        <f t="shared" si="3"/>
        <v>0</v>
      </c>
    </row>
    <row r="147" spans="1:13">
      <c r="A147" s="277" t="s">
        <v>344</v>
      </c>
      <c r="B147" s="129" t="s">
        <v>300</v>
      </c>
      <c r="C147" s="159"/>
      <c r="D147" s="473"/>
      <c r="E147" s="418"/>
      <c r="F147" s="487"/>
      <c r="G147" s="469"/>
      <c r="H147" s="498"/>
      <c r="I147" s="506"/>
      <c r="J147" s="511"/>
      <c r="K147" s="520"/>
      <c r="L147" s="528"/>
      <c r="M147" s="143">
        <f t="shared" si="3"/>
        <v>0</v>
      </c>
    </row>
    <row r="148" spans="1:13">
      <c r="A148" s="272" t="s">
        <v>59</v>
      </c>
      <c r="B148" s="126" t="s">
        <v>247</v>
      </c>
      <c r="C148" s="159"/>
      <c r="D148" s="484"/>
      <c r="E148" s="419"/>
      <c r="F148" s="487"/>
      <c r="G148" s="497"/>
      <c r="H148" s="498"/>
      <c r="I148" s="506"/>
      <c r="J148" s="511"/>
      <c r="K148" s="520"/>
      <c r="L148" s="528"/>
      <c r="M148" s="143">
        <f t="shared" ref="M148:M192" si="4">SUM(D148:L148)</f>
        <v>0</v>
      </c>
    </row>
    <row r="149" spans="1:13">
      <c r="A149" s="274" t="s">
        <v>461</v>
      </c>
      <c r="B149" s="128" t="s">
        <v>248</v>
      </c>
      <c r="C149" s="160"/>
      <c r="D149" s="474"/>
      <c r="E149" s="420"/>
      <c r="F149" s="487"/>
      <c r="G149" s="470"/>
      <c r="H149" s="498"/>
      <c r="I149" s="506"/>
      <c r="J149" s="512"/>
      <c r="K149" s="520"/>
      <c r="L149" s="528"/>
      <c r="M149" s="143">
        <f t="shared" si="4"/>
        <v>0</v>
      </c>
    </row>
    <row r="150" spans="1:13">
      <c r="A150" s="272" t="s">
        <v>462</v>
      </c>
      <c r="B150" s="126" t="s">
        <v>249</v>
      </c>
      <c r="C150" s="162"/>
      <c r="D150" s="473"/>
      <c r="E150" s="418"/>
      <c r="F150" s="487"/>
      <c r="G150" s="469"/>
      <c r="H150" s="498"/>
      <c r="I150" s="506"/>
      <c r="J150" s="511"/>
      <c r="K150" s="520"/>
      <c r="L150" s="528"/>
      <c r="M150" s="143">
        <f t="shared" si="4"/>
        <v>0</v>
      </c>
    </row>
    <row r="151" spans="1:13">
      <c r="A151" s="272" t="s">
        <v>463</v>
      </c>
      <c r="B151" s="126" t="s">
        <v>250</v>
      </c>
      <c r="C151" s="162"/>
      <c r="D151" s="473"/>
      <c r="E151" s="418"/>
      <c r="F151" s="487"/>
      <c r="G151" s="469"/>
      <c r="H151" s="498"/>
      <c r="I151" s="506"/>
      <c r="J151" s="511"/>
      <c r="K151" s="520"/>
      <c r="L151" s="528"/>
      <c r="M151" s="143">
        <f t="shared" si="4"/>
        <v>0</v>
      </c>
    </row>
    <row r="152" spans="1:13">
      <c r="A152" s="272" t="s">
        <v>464</v>
      </c>
      <c r="B152" s="126" t="s">
        <v>251</v>
      </c>
      <c r="C152" s="159"/>
      <c r="D152" s="473"/>
      <c r="E152" s="418"/>
      <c r="F152" s="487"/>
      <c r="G152" s="469"/>
      <c r="H152" s="498"/>
      <c r="I152" s="506"/>
      <c r="J152" s="511"/>
      <c r="K152" s="520"/>
      <c r="L152" s="528"/>
      <c r="M152" s="143">
        <f t="shared" si="4"/>
        <v>0</v>
      </c>
    </row>
    <row r="153" spans="1:13">
      <c r="A153" s="258" t="s">
        <v>465</v>
      </c>
      <c r="B153" s="128" t="s">
        <v>252</v>
      </c>
      <c r="C153" s="161"/>
      <c r="D153" s="475"/>
      <c r="E153" s="420"/>
      <c r="F153" s="487"/>
      <c r="G153" s="471"/>
      <c r="H153" s="498"/>
      <c r="I153" s="506"/>
      <c r="J153" s="513"/>
      <c r="K153" s="520"/>
      <c r="L153" s="528"/>
      <c r="M153" s="143">
        <f t="shared" si="4"/>
        <v>0</v>
      </c>
    </row>
    <row r="154" spans="1:13">
      <c r="A154" s="272" t="s">
        <v>466</v>
      </c>
      <c r="B154" s="126" t="s">
        <v>253</v>
      </c>
      <c r="C154" s="162"/>
      <c r="D154" s="473"/>
      <c r="E154" s="418"/>
      <c r="F154" s="487"/>
      <c r="G154" s="469"/>
      <c r="H154" s="498"/>
      <c r="I154" s="506"/>
      <c r="J154" s="511"/>
      <c r="K154" s="520"/>
      <c r="L154" s="528"/>
      <c r="M154" s="143">
        <f t="shared" si="4"/>
        <v>0</v>
      </c>
    </row>
    <row r="155" spans="1:13">
      <c r="A155" s="277" t="s">
        <v>467</v>
      </c>
      <c r="B155" s="126" t="s">
        <v>254</v>
      </c>
      <c r="C155" s="162"/>
      <c r="D155" s="473"/>
      <c r="E155" s="418"/>
      <c r="F155" s="487"/>
      <c r="G155" s="469"/>
      <c r="H155" s="498"/>
      <c r="I155" s="506"/>
      <c r="J155" s="511"/>
      <c r="K155" s="520"/>
      <c r="L155" s="528"/>
      <c r="M155" s="143">
        <f t="shared" si="4"/>
        <v>0</v>
      </c>
    </row>
    <row r="156" spans="1:13">
      <c r="A156" s="278" t="s">
        <v>350</v>
      </c>
      <c r="B156" s="130" t="s">
        <v>255</v>
      </c>
      <c r="C156" s="163"/>
      <c r="D156" s="476"/>
      <c r="E156" s="421"/>
      <c r="F156" s="488"/>
      <c r="G156" s="472"/>
      <c r="H156" s="502"/>
      <c r="I156" s="507"/>
      <c r="J156" s="514"/>
      <c r="K156" s="521"/>
      <c r="L156" s="531"/>
      <c r="M156" s="246">
        <f t="shared" si="4"/>
        <v>0</v>
      </c>
    </row>
    <row r="157" spans="1:13">
      <c r="A157" s="341" t="s">
        <v>725</v>
      </c>
      <c r="B157" s="342" t="s">
        <v>726</v>
      </c>
      <c r="C157" s="345"/>
      <c r="D157" s="481"/>
      <c r="E157" s="422"/>
      <c r="F157" s="489"/>
      <c r="G157" s="495"/>
      <c r="H157" s="501"/>
      <c r="I157" s="508"/>
      <c r="J157" s="517"/>
      <c r="K157" s="522"/>
      <c r="L157" s="532"/>
      <c r="M157" s="343">
        <f t="shared" si="4"/>
        <v>0</v>
      </c>
    </row>
    <row r="158" spans="1:13">
      <c r="A158" s="258" t="s">
        <v>468</v>
      </c>
      <c r="B158" s="128" t="s">
        <v>256</v>
      </c>
      <c r="C158" s="160"/>
      <c r="D158" s="474"/>
      <c r="E158" s="420"/>
      <c r="F158" s="487"/>
      <c r="G158" s="470"/>
      <c r="H158" s="498"/>
      <c r="I158" s="506"/>
      <c r="J158" s="512"/>
      <c r="K158" s="520"/>
      <c r="L158" s="528"/>
      <c r="M158" s="143">
        <f t="shared" si="4"/>
        <v>0</v>
      </c>
    </row>
    <row r="159" spans="1:13">
      <c r="A159" s="258" t="s">
        <v>354</v>
      </c>
      <c r="B159" s="128" t="s">
        <v>356</v>
      </c>
      <c r="C159" s="160"/>
      <c r="D159" s="474"/>
      <c r="E159" s="420"/>
      <c r="F159" s="487"/>
      <c r="G159" s="470"/>
      <c r="H159" s="498"/>
      <c r="I159" s="506"/>
      <c r="J159" s="512"/>
      <c r="K159" s="520"/>
      <c r="L159" s="528"/>
      <c r="M159" s="143">
        <f t="shared" si="4"/>
        <v>0</v>
      </c>
    </row>
    <row r="160" spans="1:13">
      <c r="A160" s="258" t="s">
        <v>469</v>
      </c>
      <c r="B160" s="128" t="s">
        <v>257</v>
      </c>
      <c r="C160" s="160"/>
      <c r="D160" s="474"/>
      <c r="E160" s="420"/>
      <c r="F160" s="487"/>
      <c r="G160" s="470"/>
      <c r="H160" s="498"/>
      <c r="I160" s="506"/>
      <c r="J160" s="512"/>
      <c r="K160" s="520"/>
      <c r="L160" s="528"/>
      <c r="M160" s="143">
        <f t="shared" si="4"/>
        <v>0</v>
      </c>
    </row>
    <row r="161" spans="1:13">
      <c r="A161" s="272" t="s">
        <v>470</v>
      </c>
      <c r="B161" s="126" t="s">
        <v>258</v>
      </c>
      <c r="C161" s="162"/>
      <c r="D161" s="473"/>
      <c r="E161" s="418"/>
      <c r="F161" s="487"/>
      <c r="G161" s="469"/>
      <c r="H161" s="498"/>
      <c r="I161" s="506"/>
      <c r="J161" s="511"/>
      <c r="K161" s="520"/>
      <c r="L161" s="528"/>
      <c r="M161" s="143">
        <f t="shared" si="4"/>
        <v>0</v>
      </c>
    </row>
    <row r="162" spans="1:13">
      <c r="A162" s="277" t="s">
        <v>471</v>
      </c>
      <c r="B162" s="126" t="s">
        <v>259</v>
      </c>
      <c r="C162" s="162"/>
      <c r="D162" s="473"/>
      <c r="E162" s="418"/>
      <c r="F162" s="487"/>
      <c r="G162" s="469"/>
      <c r="H162" s="498"/>
      <c r="I162" s="506"/>
      <c r="J162" s="511"/>
      <c r="K162" s="520"/>
      <c r="L162" s="528"/>
      <c r="M162" s="143">
        <f t="shared" si="4"/>
        <v>0</v>
      </c>
    </row>
    <row r="163" spans="1:13">
      <c r="A163" s="258" t="s">
        <v>472</v>
      </c>
      <c r="B163" s="128" t="s">
        <v>260</v>
      </c>
      <c r="C163" s="161"/>
      <c r="D163" s="475"/>
      <c r="E163" s="420"/>
      <c r="F163" s="487"/>
      <c r="G163" s="471"/>
      <c r="H163" s="498"/>
      <c r="I163" s="506"/>
      <c r="J163" s="513"/>
      <c r="K163" s="520"/>
      <c r="L163" s="528"/>
      <c r="M163" s="143">
        <f t="shared" si="4"/>
        <v>0</v>
      </c>
    </row>
    <row r="164" spans="1:13">
      <c r="A164" s="258" t="s">
        <v>473</v>
      </c>
      <c r="B164" s="128" t="s">
        <v>261</v>
      </c>
      <c r="C164" s="161"/>
      <c r="D164" s="475"/>
      <c r="E164" s="420"/>
      <c r="F164" s="487"/>
      <c r="G164" s="471"/>
      <c r="H164" s="498"/>
      <c r="I164" s="506"/>
      <c r="J164" s="513"/>
      <c r="K164" s="520"/>
      <c r="L164" s="528"/>
      <c r="M164" s="143">
        <f t="shared" si="4"/>
        <v>0</v>
      </c>
    </row>
    <row r="165" spans="1:13" ht="17.25">
      <c r="A165" s="390" t="s">
        <v>474</v>
      </c>
      <c r="B165" s="391" t="s">
        <v>740</v>
      </c>
      <c r="C165" s="402" t="s">
        <v>679</v>
      </c>
      <c r="D165" s="482"/>
      <c r="E165" s="423"/>
      <c r="F165" s="490"/>
      <c r="G165" s="496"/>
      <c r="H165" s="499"/>
      <c r="I165" s="509"/>
      <c r="J165" s="518"/>
      <c r="K165" s="523"/>
      <c r="L165" s="533"/>
      <c r="M165" s="310">
        <f t="shared" si="4"/>
        <v>0</v>
      </c>
    </row>
    <row r="166" spans="1:13" ht="17.25">
      <c r="A166" s="390" t="s">
        <v>475</v>
      </c>
      <c r="B166" s="391" t="s">
        <v>741</v>
      </c>
      <c r="C166" s="402" t="s">
        <v>679</v>
      </c>
      <c r="D166" s="482"/>
      <c r="E166" s="423"/>
      <c r="F166" s="490"/>
      <c r="G166" s="496"/>
      <c r="H166" s="499"/>
      <c r="I166" s="509"/>
      <c r="J166" s="518"/>
      <c r="K166" s="523"/>
      <c r="L166" s="533"/>
      <c r="M166" s="310">
        <f t="shared" si="4"/>
        <v>0</v>
      </c>
    </row>
    <row r="167" spans="1:13" ht="17.25">
      <c r="A167" s="390" t="s">
        <v>742</v>
      </c>
      <c r="B167" s="391" t="s">
        <v>743</v>
      </c>
      <c r="C167" s="402" t="s">
        <v>679</v>
      </c>
      <c r="D167" s="482"/>
      <c r="E167" s="423"/>
      <c r="F167" s="490"/>
      <c r="G167" s="496"/>
      <c r="H167" s="499"/>
      <c r="I167" s="509"/>
      <c r="J167" s="518"/>
      <c r="K167" s="523"/>
      <c r="L167" s="533"/>
      <c r="M167" s="310">
        <f t="shared" si="4"/>
        <v>0</v>
      </c>
    </row>
    <row r="168" spans="1:13" ht="17.25">
      <c r="A168" s="390" t="s">
        <v>744</v>
      </c>
      <c r="B168" s="391" t="s">
        <v>745</v>
      </c>
      <c r="C168" s="402" t="s">
        <v>679</v>
      </c>
      <c r="D168" s="482"/>
      <c r="E168" s="423"/>
      <c r="F168" s="490"/>
      <c r="G168" s="496"/>
      <c r="H168" s="499"/>
      <c r="I168" s="509"/>
      <c r="J168" s="518"/>
      <c r="K168" s="523"/>
      <c r="L168" s="533"/>
      <c r="M168" s="310">
        <f t="shared" si="4"/>
        <v>0</v>
      </c>
    </row>
    <row r="169" spans="1:13" ht="17.25">
      <c r="A169" s="393" t="s">
        <v>476</v>
      </c>
      <c r="B169" s="401" t="s">
        <v>746</v>
      </c>
      <c r="C169" s="402"/>
      <c r="D169" s="483"/>
      <c r="E169" s="423"/>
      <c r="F169" s="490"/>
      <c r="G169" s="496"/>
      <c r="H169" s="499"/>
      <c r="I169" s="509"/>
      <c r="J169" s="518"/>
      <c r="K169" s="523"/>
      <c r="L169" s="533"/>
      <c r="M169" s="310">
        <f t="shared" si="4"/>
        <v>0</v>
      </c>
    </row>
    <row r="170" spans="1:13" ht="17.25">
      <c r="A170" s="390" t="s">
        <v>477</v>
      </c>
      <c r="B170" s="391" t="s">
        <v>747</v>
      </c>
      <c r="C170" s="402" t="s">
        <v>679</v>
      </c>
      <c r="D170" s="482"/>
      <c r="E170" s="423"/>
      <c r="F170" s="490"/>
      <c r="G170" s="496"/>
      <c r="H170" s="499"/>
      <c r="I170" s="509"/>
      <c r="J170" s="518"/>
      <c r="K170" s="523"/>
      <c r="L170" s="533"/>
      <c r="M170" s="310">
        <f t="shared" si="4"/>
        <v>0</v>
      </c>
    </row>
    <row r="171" spans="1:13" ht="17.25">
      <c r="A171" s="393" t="s">
        <v>478</v>
      </c>
      <c r="B171" s="401" t="s">
        <v>748</v>
      </c>
      <c r="C171" s="402"/>
      <c r="D171" s="483"/>
      <c r="E171" s="423"/>
      <c r="F171" s="490"/>
      <c r="G171" s="496"/>
      <c r="H171" s="499"/>
      <c r="I171" s="509"/>
      <c r="J171" s="518"/>
      <c r="K171" s="523"/>
      <c r="L171" s="533"/>
      <c r="M171" s="310">
        <f t="shared" si="4"/>
        <v>0</v>
      </c>
    </row>
    <row r="172" spans="1:13" ht="25.5">
      <c r="A172" s="390" t="s">
        <v>749</v>
      </c>
      <c r="B172" s="391" t="s">
        <v>750</v>
      </c>
      <c r="C172" s="402" t="s">
        <v>679</v>
      </c>
      <c r="D172" s="482"/>
      <c r="E172" s="423"/>
      <c r="F172" s="490"/>
      <c r="G172" s="496"/>
      <c r="H172" s="499"/>
      <c r="I172" s="509"/>
      <c r="J172" s="518"/>
      <c r="K172" s="523"/>
      <c r="L172" s="533"/>
      <c r="M172" s="310">
        <f t="shared" si="4"/>
        <v>0</v>
      </c>
    </row>
    <row r="173" spans="1:13">
      <c r="A173" s="274" t="s">
        <v>479</v>
      </c>
      <c r="B173" s="128" t="s">
        <v>262</v>
      </c>
      <c r="C173" s="161"/>
      <c r="D173" s="475"/>
      <c r="E173" s="420"/>
      <c r="F173" s="487"/>
      <c r="G173" s="471"/>
      <c r="H173" s="498"/>
      <c r="I173" s="506"/>
      <c r="J173" s="513"/>
      <c r="K173" s="520"/>
      <c r="L173" s="528"/>
      <c r="M173" s="143">
        <f t="shared" si="4"/>
        <v>0</v>
      </c>
    </row>
    <row r="174" spans="1:13">
      <c r="A174" s="272" t="s">
        <v>480</v>
      </c>
      <c r="B174" s="126" t="s">
        <v>263</v>
      </c>
      <c r="C174" s="159"/>
      <c r="D174" s="473"/>
      <c r="E174" s="418"/>
      <c r="F174" s="487"/>
      <c r="G174" s="469"/>
      <c r="H174" s="498"/>
      <c r="I174" s="506"/>
      <c r="J174" s="511"/>
      <c r="K174" s="520"/>
      <c r="L174" s="528"/>
      <c r="M174" s="143">
        <f t="shared" si="4"/>
        <v>0</v>
      </c>
    </row>
    <row r="175" spans="1:13">
      <c r="A175" s="272" t="s">
        <v>481</v>
      </c>
      <c r="B175" s="126" t="s">
        <v>264</v>
      </c>
      <c r="C175" s="159"/>
      <c r="D175" s="473"/>
      <c r="E175" s="418"/>
      <c r="F175" s="487"/>
      <c r="G175" s="469"/>
      <c r="H175" s="498"/>
      <c r="I175" s="506"/>
      <c r="J175" s="511"/>
      <c r="K175" s="520"/>
      <c r="L175" s="528"/>
      <c r="M175" s="143">
        <f t="shared" si="4"/>
        <v>0</v>
      </c>
    </row>
    <row r="176" spans="1:13">
      <c r="A176" s="272" t="s">
        <v>61</v>
      </c>
      <c r="B176" s="126" t="s">
        <v>265</v>
      </c>
      <c r="C176" s="159"/>
      <c r="D176" s="473"/>
      <c r="E176" s="418"/>
      <c r="F176" s="487"/>
      <c r="G176" s="469"/>
      <c r="H176" s="498"/>
      <c r="I176" s="506"/>
      <c r="J176" s="511"/>
      <c r="K176" s="520"/>
      <c r="L176" s="528"/>
      <c r="M176" s="143">
        <f t="shared" si="4"/>
        <v>0</v>
      </c>
    </row>
    <row r="177" spans="1:13">
      <c r="A177" s="272" t="s">
        <v>63</v>
      </c>
      <c r="B177" s="126" t="s">
        <v>266</v>
      </c>
      <c r="C177" s="159"/>
      <c r="D177" s="473"/>
      <c r="E177" s="418"/>
      <c r="F177" s="487"/>
      <c r="G177" s="469"/>
      <c r="H177" s="498"/>
      <c r="I177" s="506"/>
      <c r="J177" s="511"/>
      <c r="K177" s="520"/>
      <c r="L177" s="528"/>
      <c r="M177" s="143">
        <f t="shared" si="4"/>
        <v>0</v>
      </c>
    </row>
    <row r="178" spans="1:13">
      <c r="A178" s="272" t="s">
        <v>65</v>
      </c>
      <c r="B178" s="126" t="s">
        <v>267</v>
      </c>
      <c r="C178" s="159"/>
      <c r="D178" s="473"/>
      <c r="E178" s="418"/>
      <c r="F178" s="487"/>
      <c r="G178" s="469"/>
      <c r="H178" s="498"/>
      <c r="I178" s="506"/>
      <c r="J178" s="511"/>
      <c r="K178" s="520"/>
      <c r="L178" s="528"/>
      <c r="M178" s="143">
        <f t="shared" si="4"/>
        <v>0</v>
      </c>
    </row>
    <row r="179" spans="1:13">
      <c r="A179" s="272" t="s">
        <v>67</v>
      </c>
      <c r="B179" s="126" t="s">
        <v>268</v>
      </c>
      <c r="C179" s="159"/>
      <c r="D179" s="473"/>
      <c r="E179" s="418"/>
      <c r="F179" s="487"/>
      <c r="G179" s="469"/>
      <c r="H179" s="498"/>
      <c r="I179" s="506"/>
      <c r="J179" s="511"/>
      <c r="K179" s="520"/>
      <c r="L179" s="528"/>
      <c r="M179" s="143">
        <f t="shared" si="4"/>
        <v>0</v>
      </c>
    </row>
    <row r="180" spans="1:13">
      <c r="A180" s="272" t="s">
        <v>69</v>
      </c>
      <c r="B180" s="126" t="s">
        <v>269</v>
      </c>
      <c r="C180" s="162"/>
      <c r="D180" s="473"/>
      <c r="E180" s="418"/>
      <c r="F180" s="487"/>
      <c r="G180" s="469"/>
      <c r="H180" s="498"/>
      <c r="I180" s="506"/>
      <c r="J180" s="511"/>
      <c r="K180" s="520"/>
      <c r="L180" s="528"/>
      <c r="M180" s="143">
        <f t="shared" si="4"/>
        <v>0</v>
      </c>
    </row>
    <row r="181" spans="1:13">
      <c r="A181" s="272" t="s">
        <v>71</v>
      </c>
      <c r="B181" s="126" t="s">
        <v>270</v>
      </c>
      <c r="C181" s="159"/>
      <c r="D181" s="473"/>
      <c r="E181" s="418"/>
      <c r="F181" s="487"/>
      <c r="G181" s="469"/>
      <c r="H181" s="498"/>
      <c r="I181" s="506"/>
      <c r="J181" s="511"/>
      <c r="K181" s="520"/>
      <c r="L181" s="528"/>
      <c r="M181" s="143">
        <f t="shared" si="4"/>
        <v>0</v>
      </c>
    </row>
    <row r="182" spans="1:13">
      <c r="A182" s="272" t="s">
        <v>73</v>
      </c>
      <c r="B182" s="126" t="s">
        <v>271</v>
      </c>
      <c r="C182" s="159"/>
      <c r="D182" s="473"/>
      <c r="E182" s="418"/>
      <c r="F182" s="487"/>
      <c r="G182" s="469"/>
      <c r="H182" s="498"/>
      <c r="I182" s="506"/>
      <c r="J182" s="511"/>
      <c r="K182" s="520"/>
      <c r="L182" s="528"/>
      <c r="M182" s="143">
        <f t="shared" si="4"/>
        <v>0</v>
      </c>
    </row>
    <row r="183" spans="1:13">
      <c r="A183" s="272" t="s">
        <v>75</v>
      </c>
      <c r="B183" s="126" t="s">
        <v>272</v>
      </c>
      <c r="C183" s="159"/>
      <c r="D183" s="473"/>
      <c r="E183" s="418"/>
      <c r="F183" s="487"/>
      <c r="G183" s="469"/>
      <c r="H183" s="498"/>
      <c r="I183" s="506"/>
      <c r="J183" s="511"/>
      <c r="K183" s="520"/>
      <c r="L183" s="528"/>
      <c r="M183" s="143">
        <f t="shared" si="4"/>
        <v>0</v>
      </c>
    </row>
    <row r="184" spans="1:13">
      <c r="A184" s="272" t="s">
        <v>77</v>
      </c>
      <c r="B184" s="126" t="s">
        <v>273</v>
      </c>
      <c r="C184" s="159"/>
      <c r="D184" s="473"/>
      <c r="E184" s="418"/>
      <c r="F184" s="487"/>
      <c r="G184" s="469"/>
      <c r="H184" s="498"/>
      <c r="I184" s="506"/>
      <c r="J184" s="511"/>
      <c r="K184" s="520"/>
      <c r="L184" s="528"/>
      <c r="M184" s="143">
        <f t="shared" si="4"/>
        <v>0</v>
      </c>
    </row>
    <row r="185" spans="1:13">
      <c r="A185" s="302" t="s">
        <v>676</v>
      </c>
      <c r="B185" s="303" t="s">
        <v>677</v>
      </c>
      <c r="C185" s="304"/>
      <c r="D185" s="473"/>
      <c r="E185" s="418"/>
      <c r="F185" s="487"/>
      <c r="G185" s="469"/>
      <c r="H185" s="498"/>
      <c r="I185" s="506"/>
      <c r="J185" s="511"/>
      <c r="K185" s="520"/>
      <c r="L185" s="528"/>
      <c r="M185" s="143">
        <f t="shared" si="4"/>
        <v>0</v>
      </c>
    </row>
    <row r="186" spans="1:13">
      <c r="A186" s="277" t="s">
        <v>79</v>
      </c>
      <c r="B186" s="126" t="s">
        <v>274</v>
      </c>
      <c r="C186" s="159"/>
      <c r="D186" s="473"/>
      <c r="E186" s="418"/>
      <c r="F186" s="487"/>
      <c r="G186" s="469"/>
      <c r="H186" s="498"/>
      <c r="I186" s="506"/>
      <c r="J186" s="511"/>
      <c r="K186" s="520"/>
      <c r="L186" s="528"/>
      <c r="M186" s="143">
        <f t="shared" si="4"/>
        <v>0</v>
      </c>
    </row>
    <row r="187" spans="1:13">
      <c r="A187" s="272" t="s">
        <v>275</v>
      </c>
      <c r="B187" s="126" t="s">
        <v>276</v>
      </c>
      <c r="C187" s="159"/>
      <c r="D187" s="473"/>
      <c r="E187" s="418"/>
      <c r="F187" s="487"/>
      <c r="G187" s="469"/>
      <c r="H187" s="498"/>
      <c r="I187" s="506"/>
      <c r="J187" s="511"/>
      <c r="K187" s="520"/>
      <c r="L187" s="528"/>
      <c r="M187" s="143">
        <f t="shared" si="4"/>
        <v>0</v>
      </c>
    </row>
    <row r="188" spans="1:13">
      <c r="A188" s="272" t="s">
        <v>82</v>
      </c>
      <c r="B188" s="126" t="s">
        <v>277</v>
      </c>
      <c r="C188" s="159"/>
      <c r="D188" s="473"/>
      <c r="E188" s="424"/>
      <c r="F188" s="487"/>
      <c r="G188" s="469"/>
      <c r="H188" s="498"/>
      <c r="I188" s="506"/>
      <c r="J188" s="511"/>
      <c r="K188" s="520"/>
      <c r="L188" s="528"/>
      <c r="M188" s="143">
        <f t="shared" si="4"/>
        <v>0</v>
      </c>
    </row>
    <row r="189" spans="1:13">
      <c r="A189" s="277" t="s">
        <v>84</v>
      </c>
      <c r="B189" s="126" t="s">
        <v>278</v>
      </c>
      <c r="C189" s="159"/>
      <c r="D189" s="473"/>
      <c r="E189" s="424"/>
      <c r="F189" s="487"/>
      <c r="G189" s="469"/>
      <c r="H189" s="498"/>
      <c r="I189" s="506"/>
      <c r="J189" s="511"/>
      <c r="K189" s="520"/>
      <c r="L189" s="528"/>
      <c r="M189" s="143">
        <f t="shared" si="4"/>
        <v>0</v>
      </c>
    </row>
    <row r="190" spans="1:13">
      <c r="A190" s="277" t="s">
        <v>86</v>
      </c>
      <c r="B190" s="126" t="s">
        <v>279</v>
      </c>
      <c r="C190" s="159"/>
      <c r="D190" s="473"/>
      <c r="E190" s="424"/>
      <c r="F190" s="487"/>
      <c r="G190" s="469"/>
      <c r="H190" s="498"/>
      <c r="I190" s="506"/>
      <c r="J190" s="511"/>
      <c r="K190" s="520"/>
      <c r="L190" s="528"/>
      <c r="M190" s="143">
        <f t="shared" si="4"/>
        <v>0</v>
      </c>
    </row>
    <row r="191" spans="1:13">
      <c r="A191" s="535" t="s">
        <v>774</v>
      </c>
      <c r="B191" s="129" t="s">
        <v>775</v>
      </c>
      <c r="C191" s="536"/>
      <c r="D191" s="473"/>
      <c r="E191" s="473"/>
      <c r="F191" s="537"/>
      <c r="G191" s="473"/>
      <c r="H191" s="537"/>
      <c r="I191" s="528"/>
      <c r="J191" s="473"/>
      <c r="K191" s="537"/>
      <c r="L191" s="528"/>
      <c r="M191" s="309">
        <f>SUM(D191:L191)</f>
        <v>0</v>
      </c>
    </row>
    <row r="192" spans="1:13">
      <c r="A192" s="272" t="s">
        <v>348</v>
      </c>
      <c r="B192" s="129" t="s">
        <v>347</v>
      </c>
      <c r="C192" s="159"/>
      <c r="D192" s="473"/>
      <c r="E192" s="424"/>
      <c r="F192" s="491"/>
      <c r="G192" s="469"/>
      <c r="H192" s="504"/>
      <c r="I192" s="510"/>
      <c r="J192" s="511"/>
      <c r="K192" s="525"/>
      <c r="L192" s="534"/>
      <c r="M192" s="143">
        <f t="shared" si="4"/>
        <v>0</v>
      </c>
    </row>
    <row r="193" spans="1:13" ht="7.9" customHeight="1">
      <c r="A193" s="272"/>
      <c r="B193" s="129"/>
      <c r="C193" s="159"/>
      <c r="D193" s="428"/>
      <c r="E193" s="424"/>
      <c r="F193" s="425"/>
      <c r="G193" s="424"/>
      <c r="H193" s="424"/>
      <c r="I193" s="428"/>
      <c r="J193" s="448"/>
      <c r="K193" s="424"/>
      <c r="L193" s="424"/>
      <c r="M193" s="143"/>
    </row>
    <row r="194" spans="1:13">
      <c r="A194" s="279"/>
      <c r="B194" s="131" t="s">
        <v>346</v>
      </c>
      <c r="C194" s="165"/>
      <c r="D194" s="429">
        <f t="shared" ref="D194" si="5">D12+D13+D114+D115+D44+D46+D48+D50</f>
        <v>0</v>
      </c>
      <c r="E194" s="98">
        <f t="shared" ref="E194:M194" si="6">E12+E13+E114+E115+E44+E46+E48+E50</f>
        <v>0</v>
      </c>
      <c r="F194" s="98">
        <f t="shared" si="6"/>
        <v>0</v>
      </c>
      <c r="G194" s="98">
        <f t="shared" si="6"/>
        <v>0</v>
      </c>
      <c r="H194" s="98">
        <f t="shared" si="6"/>
        <v>0</v>
      </c>
      <c r="I194" s="98">
        <f t="shared" ref="I194" si="7">I12+I13+I114+I115+I44+I46+I48+I50</f>
        <v>0</v>
      </c>
      <c r="J194" s="449">
        <f t="shared" ref="J194" si="8">J12+J13+J114+J115+J44+J46+J48+J50</f>
        <v>0</v>
      </c>
      <c r="K194" s="98">
        <f t="shared" si="6"/>
        <v>0</v>
      </c>
      <c r="L194" s="98">
        <f t="shared" si="6"/>
        <v>0</v>
      </c>
      <c r="M194" s="98">
        <f t="shared" si="6"/>
        <v>0</v>
      </c>
    </row>
    <row r="195" spans="1:13">
      <c r="A195" s="279"/>
      <c r="B195" s="131" t="s">
        <v>280</v>
      </c>
      <c r="C195" s="165"/>
      <c r="D195" s="429">
        <f>D15</f>
        <v>0</v>
      </c>
      <c r="E195" s="98">
        <f t="shared" ref="E195:M195" si="9">E15</f>
        <v>0</v>
      </c>
      <c r="F195" s="98">
        <f t="shared" si="9"/>
        <v>0</v>
      </c>
      <c r="G195" s="98">
        <f t="shared" si="9"/>
        <v>0</v>
      </c>
      <c r="H195" s="98">
        <f t="shared" si="9"/>
        <v>0</v>
      </c>
      <c r="I195" s="98">
        <f t="shared" ref="I195" si="10">I15</f>
        <v>0</v>
      </c>
      <c r="J195" s="449">
        <f>J15</f>
        <v>0</v>
      </c>
      <c r="K195" s="117">
        <f t="shared" si="9"/>
        <v>0</v>
      </c>
      <c r="L195" s="117">
        <f t="shared" si="9"/>
        <v>0</v>
      </c>
      <c r="M195" s="144">
        <f t="shared" si="9"/>
        <v>0</v>
      </c>
    </row>
    <row r="196" spans="1:13">
      <c r="A196" s="397"/>
      <c r="B196" s="398" t="s">
        <v>752</v>
      </c>
      <c r="C196" s="399"/>
      <c r="D196" s="429">
        <f>D16</f>
        <v>0</v>
      </c>
      <c r="E196" s="400">
        <f t="shared" ref="E196:M196" si="11">E16</f>
        <v>0</v>
      </c>
      <c r="F196" s="400">
        <f t="shared" si="11"/>
        <v>0</v>
      </c>
      <c r="G196" s="400">
        <f t="shared" si="11"/>
        <v>0</v>
      </c>
      <c r="H196" s="400">
        <f t="shared" si="11"/>
        <v>0</v>
      </c>
      <c r="I196" s="400">
        <f t="shared" ref="I196" si="12">I16</f>
        <v>0</v>
      </c>
      <c r="J196" s="449">
        <f>J16</f>
        <v>0</v>
      </c>
      <c r="K196" s="400">
        <f t="shared" si="11"/>
        <v>0</v>
      </c>
      <c r="L196" s="400">
        <f t="shared" si="11"/>
        <v>0</v>
      </c>
      <c r="M196" s="400">
        <f t="shared" si="11"/>
        <v>0</v>
      </c>
    </row>
    <row r="197" spans="1:13">
      <c r="A197" s="279"/>
      <c r="B197" s="131" t="s">
        <v>281</v>
      </c>
      <c r="C197" s="166"/>
      <c r="D197" s="429">
        <f t="shared" ref="D197" si="13">D21</f>
        <v>0</v>
      </c>
      <c r="E197" s="98">
        <f t="shared" ref="E197:M197" si="14">E21</f>
        <v>0</v>
      </c>
      <c r="F197" s="98">
        <f t="shared" si="14"/>
        <v>0</v>
      </c>
      <c r="G197" s="98">
        <f t="shared" si="14"/>
        <v>0</v>
      </c>
      <c r="H197" s="98">
        <f t="shared" si="14"/>
        <v>0</v>
      </c>
      <c r="I197" s="98">
        <f t="shared" ref="I197" si="15">I21</f>
        <v>0</v>
      </c>
      <c r="J197" s="449">
        <f t="shared" ref="J197" si="16">J21</f>
        <v>0</v>
      </c>
      <c r="K197" s="117">
        <f t="shared" si="14"/>
        <v>0</v>
      </c>
      <c r="L197" s="117">
        <f t="shared" si="14"/>
        <v>0</v>
      </c>
      <c r="M197" s="144">
        <f t="shared" si="14"/>
        <v>0</v>
      </c>
    </row>
    <row r="198" spans="1:13">
      <c r="A198" s="280"/>
      <c r="B198" s="131" t="s">
        <v>119</v>
      </c>
      <c r="C198" s="167"/>
      <c r="D198" s="430">
        <f t="shared" ref="D198" si="17">D86</f>
        <v>0</v>
      </c>
      <c r="E198" s="99">
        <f t="shared" ref="E198:M198" si="18">E86</f>
        <v>0</v>
      </c>
      <c r="F198" s="99">
        <f t="shared" si="18"/>
        <v>0</v>
      </c>
      <c r="G198" s="99">
        <f t="shared" si="18"/>
        <v>0</v>
      </c>
      <c r="H198" s="99">
        <f t="shared" si="18"/>
        <v>0</v>
      </c>
      <c r="I198" s="99">
        <f t="shared" ref="I198" si="19">I86</f>
        <v>0</v>
      </c>
      <c r="J198" s="450">
        <f t="shared" ref="J198" si="20">J86</f>
        <v>0</v>
      </c>
      <c r="K198" s="99">
        <f t="shared" si="18"/>
        <v>0</v>
      </c>
      <c r="L198" s="99">
        <f t="shared" si="18"/>
        <v>0</v>
      </c>
      <c r="M198" s="145">
        <f t="shared" si="18"/>
        <v>0</v>
      </c>
    </row>
    <row r="199" spans="1:13">
      <c r="A199" s="280"/>
      <c r="B199" s="131" t="s">
        <v>89</v>
      </c>
      <c r="C199" s="167"/>
      <c r="D199" s="430">
        <f t="shared" ref="D199" si="21">D82</f>
        <v>0</v>
      </c>
      <c r="E199" s="99">
        <f t="shared" ref="E199:M199" si="22">E82</f>
        <v>0</v>
      </c>
      <c r="F199" s="99">
        <f t="shared" si="22"/>
        <v>0</v>
      </c>
      <c r="G199" s="99">
        <f t="shared" si="22"/>
        <v>0</v>
      </c>
      <c r="H199" s="99">
        <f t="shared" si="22"/>
        <v>0</v>
      </c>
      <c r="I199" s="99">
        <f t="shared" ref="I199" si="23">I82</f>
        <v>0</v>
      </c>
      <c r="J199" s="450">
        <f t="shared" ref="J199" si="24">J82</f>
        <v>0</v>
      </c>
      <c r="K199" s="99">
        <f t="shared" si="22"/>
        <v>0</v>
      </c>
      <c r="L199" s="99">
        <f t="shared" si="22"/>
        <v>0</v>
      </c>
      <c r="M199" s="145">
        <f t="shared" si="22"/>
        <v>0</v>
      </c>
    </row>
    <row r="200" spans="1:13">
      <c r="A200" s="280"/>
      <c r="B200" s="131" t="s">
        <v>88</v>
      </c>
      <c r="C200" s="167"/>
      <c r="D200" s="430">
        <f t="shared" ref="D200" si="25">D76</f>
        <v>0</v>
      </c>
      <c r="E200" s="99">
        <f t="shared" ref="E200:M200" si="26">E76</f>
        <v>0</v>
      </c>
      <c r="F200" s="99">
        <f t="shared" si="26"/>
        <v>0</v>
      </c>
      <c r="G200" s="99">
        <f t="shared" si="26"/>
        <v>0</v>
      </c>
      <c r="H200" s="99">
        <f t="shared" si="26"/>
        <v>0</v>
      </c>
      <c r="I200" s="99">
        <f t="shared" ref="I200" si="27">I76</f>
        <v>0</v>
      </c>
      <c r="J200" s="450">
        <f t="shared" ref="J200" si="28">J76</f>
        <v>0</v>
      </c>
      <c r="K200" s="99">
        <f t="shared" si="26"/>
        <v>0</v>
      </c>
      <c r="L200" s="99">
        <f t="shared" si="26"/>
        <v>0</v>
      </c>
      <c r="M200" s="145">
        <f t="shared" si="26"/>
        <v>0</v>
      </c>
    </row>
    <row r="201" spans="1:13">
      <c r="A201" s="279"/>
      <c r="B201" s="131" t="s">
        <v>282</v>
      </c>
      <c r="C201" s="166"/>
      <c r="D201" s="429">
        <f t="shared" ref="D201" si="29">D77+D149+D158</f>
        <v>0</v>
      </c>
      <c r="E201" s="98">
        <f t="shared" ref="E201:M201" si="30">E77+E149+E158</f>
        <v>0</v>
      </c>
      <c r="F201" s="98">
        <f t="shared" si="30"/>
        <v>0</v>
      </c>
      <c r="G201" s="98">
        <f t="shared" si="30"/>
        <v>0</v>
      </c>
      <c r="H201" s="98">
        <f t="shared" si="30"/>
        <v>0</v>
      </c>
      <c r="I201" s="98">
        <f t="shared" ref="I201" si="31">I77+I149+I158</f>
        <v>0</v>
      </c>
      <c r="J201" s="449">
        <f t="shared" ref="J201" si="32">J77+J149+J158</f>
        <v>0</v>
      </c>
      <c r="K201" s="98">
        <f t="shared" si="30"/>
        <v>0</v>
      </c>
      <c r="L201" s="98">
        <f t="shared" si="30"/>
        <v>0</v>
      </c>
      <c r="M201" s="146">
        <f t="shared" si="30"/>
        <v>0</v>
      </c>
    </row>
    <row r="202" spans="1:13">
      <c r="A202" s="279"/>
      <c r="B202" s="131" t="s">
        <v>283</v>
      </c>
      <c r="C202" s="166"/>
      <c r="D202" s="429">
        <f t="shared" ref="D202" si="33">D85</f>
        <v>0</v>
      </c>
      <c r="E202" s="98">
        <f t="shared" ref="E202:M202" si="34">E85</f>
        <v>0</v>
      </c>
      <c r="F202" s="98">
        <f t="shared" si="34"/>
        <v>0</v>
      </c>
      <c r="G202" s="98">
        <f t="shared" si="34"/>
        <v>0</v>
      </c>
      <c r="H202" s="98">
        <f t="shared" si="34"/>
        <v>0</v>
      </c>
      <c r="I202" s="98">
        <f t="shared" ref="I202" si="35">I85</f>
        <v>0</v>
      </c>
      <c r="J202" s="449">
        <f t="shared" ref="J202" si="36">J85</f>
        <v>0</v>
      </c>
      <c r="K202" s="117">
        <f t="shared" si="34"/>
        <v>0</v>
      </c>
      <c r="L202" s="117">
        <f t="shared" si="34"/>
        <v>0</v>
      </c>
      <c r="M202" s="144">
        <f t="shared" si="34"/>
        <v>0</v>
      </c>
    </row>
    <row r="203" spans="1:13">
      <c r="A203" s="279"/>
      <c r="B203" s="131" t="s">
        <v>284</v>
      </c>
      <c r="C203" s="166"/>
      <c r="D203" s="429">
        <f t="shared" ref="D203" si="37">D105</f>
        <v>0</v>
      </c>
      <c r="E203" s="98">
        <f t="shared" ref="E203:M203" si="38">E105</f>
        <v>0</v>
      </c>
      <c r="F203" s="98">
        <f t="shared" si="38"/>
        <v>0</v>
      </c>
      <c r="G203" s="98">
        <f t="shared" si="38"/>
        <v>0</v>
      </c>
      <c r="H203" s="98">
        <f t="shared" si="38"/>
        <v>0</v>
      </c>
      <c r="I203" s="98">
        <f t="shared" ref="I203" si="39">I105</f>
        <v>0</v>
      </c>
      <c r="J203" s="449">
        <f t="shared" ref="J203" si="40">J105</f>
        <v>0</v>
      </c>
      <c r="K203" s="117">
        <f t="shared" si="38"/>
        <v>0</v>
      </c>
      <c r="L203" s="117">
        <f t="shared" si="38"/>
        <v>0</v>
      </c>
      <c r="M203" s="144">
        <f t="shared" si="38"/>
        <v>0</v>
      </c>
    </row>
    <row r="204" spans="1:13">
      <c r="A204" s="279"/>
      <c r="B204" s="131" t="s">
        <v>285</v>
      </c>
      <c r="C204" s="166"/>
      <c r="D204" s="429">
        <f t="shared" ref="D204" si="41">D89</f>
        <v>0</v>
      </c>
      <c r="E204" s="98">
        <f t="shared" ref="E204:M204" si="42">E89</f>
        <v>0</v>
      </c>
      <c r="F204" s="98">
        <f t="shared" si="42"/>
        <v>0</v>
      </c>
      <c r="G204" s="98">
        <f t="shared" si="42"/>
        <v>0</v>
      </c>
      <c r="H204" s="98">
        <f t="shared" si="42"/>
        <v>0</v>
      </c>
      <c r="I204" s="98">
        <f t="shared" ref="I204" si="43">I89</f>
        <v>0</v>
      </c>
      <c r="J204" s="449">
        <f t="shared" ref="J204" si="44">J89</f>
        <v>0</v>
      </c>
      <c r="K204" s="117">
        <f t="shared" si="42"/>
        <v>0</v>
      </c>
      <c r="L204" s="117">
        <f t="shared" si="42"/>
        <v>0</v>
      </c>
      <c r="M204" s="144">
        <f t="shared" si="42"/>
        <v>0</v>
      </c>
    </row>
    <row r="205" spans="1:13">
      <c r="A205" s="279"/>
      <c r="B205" s="131" t="s">
        <v>286</v>
      </c>
      <c r="C205" s="166"/>
      <c r="D205" s="429">
        <f t="shared" ref="D205" si="45">D139</f>
        <v>0</v>
      </c>
      <c r="E205" s="98">
        <f t="shared" ref="E205:M205" si="46">E139</f>
        <v>0</v>
      </c>
      <c r="F205" s="98">
        <f t="shared" si="46"/>
        <v>0</v>
      </c>
      <c r="G205" s="98">
        <f t="shared" si="46"/>
        <v>0</v>
      </c>
      <c r="H205" s="98">
        <f t="shared" si="46"/>
        <v>0</v>
      </c>
      <c r="I205" s="98">
        <f t="shared" ref="I205" si="47">I139</f>
        <v>0</v>
      </c>
      <c r="J205" s="449">
        <f t="shared" ref="J205" si="48">J139</f>
        <v>0</v>
      </c>
      <c r="K205" s="98">
        <f t="shared" si="46"/>
        <v>0</v>
      </c>
      <c r="L205" s="98">
        <f t="shared" si="46"/>
        <v>0</v>
      </c>
      <c r="M205" s="146">
        <f t="shared" si="46"/>
        <v>0</v>
      </c>
    </row>
    <row r="206" spans="1:13">
      <c r="A206" s="279"/>
      <c r="B206" s="131" t="s">
        <v>95</v>
      </c>
      <c r="C206" s="166"/>
      <c r="D206" s="429">
        <f t="shared" ref="D206" si="49">SUM(D59:D68)+D75</f>
        <v>0</v>
      </c>
      <c r="E206" s="98">
        <f t="shared" ref="E206:M206" si="50">SUM(E59:E68)+E75</f>
        <v>0</v>
      </c>
      <c r="F206" s="98">
        <f t="shared" si="50"/>
        <v>0</v>
      </c>
      <c r="G206" s="98">
        <f t="shared" si="50"/>
        <v>0</v>
      </c>
      <c r="H206" s="98">
        <f t="shared" si="50"/>
        <v>0</v>
      </c>
      <c r="I206" s="98">
        <f t="shared" ref="I206" si="51">SUM(I59:I68)+I75</f>
        <v>0</v>
      </c>
      <c r="J206" s="449">
        <f t="shared" ref="J206" si="52">SUM(J59:J68)+J75</f>
        <v>0</v>
      </c>
      <c r="K206" s="98">
        <f t="shared" si="50"/>
        <v>0</v>
      </c>
      <c r="L206" s="98">
        <f t="shared" si="50"/>
        <v>0</v>
      </c>
      <c r="M206" s="144">
        <f t="shared" si="50"/>
        <v>0</v>
      </c>
    </row>
    <row r="207" spans="1:13">
      <c r="A207" s="279"/>
      <c r="B207" s="131" t="s">
        <v>287</v>
      </c>
      <c r="C207" s="166"/>
      <c r="D207" s="429">
        <f t="shared" ref="D207" si="53">D69+D70+D71+D72+D73+D74</f>
        <v>0</v>
      </c>
      <c r="E207" s="98">
        <f t="shared" ref="E207:M207" si="54">E69+E70+E71+E72+E73+E74</f>
        <v>0</v>
      </c>
      <c r="F207" s="98">
        <f t="shared" si="54"/>
        <v>0</v>
      </c>
      <c r="G207" s="98">
        <f t="shared" si="54"/>
        <v>0</v>
      </c>
      <c r="H207" s="98">
        <f t="shared" si="54"/>
        <v>0</v>
      </c>
      <c r="I207" s="98">
        <f t="shared" ref="I207" si="55">I69+I70+I71+I72+I73+I74</f>
        <v>0</v>
      </c>
      <c r="J207" s="449">
        <f t="shared" ref="J207" si="56">J69+J70+J71+J72+J73+J74</f>
        <v>0</v>
      </c>
      <c r="K207" s="98">
        <f t="shared" si="54"/>
        <v>0</v>
      </c>
      <c r="L207" s="98">
        <f t="shared" si="54"/>
        <v>0</v>
      </c>
      <c r="M207" s="98">
        <f t="shared" si="54"/>
        <v>0</v>
      </c>
    </row>
    <row r="208" spans="1:13">
      <c r="A208" s="279"/>
      <c r="B208" s="131" t="s">
        <v>288</v>
      </c>
      <c r="C208" s="166"/>
      <c r="D208" s="429">
        <f t="shared" ref="D208" si="57">D96+D97+D98+D99+D100+D101+D102+SUM(D129:D135)</f>
        <v>0</v>
      </c>
      <c r="E208" s="98">
        <f t="shared" ref="E208:M208" si="58">E96+E97+E98+E99+E100+E101+E102+SUM(E129:E135)</f>
        <v>0</v>
      </c>
      <c r="F208" s="98">
        <f t="shared" si="58"/>
        <v>0</v>
      </c>
      <c r="G208" s="98">
        <f t="shared" si="58"/>
        <v>0</v>
      </c>
      <c r="H208" s="98">
        <f t="shared" si="58"/>
        <v>0</v>
      </c>
      <c r="I208" s="98">
        <f t="shared" ref="I208" si="59">I96+I97+I98+I99+I100+I101+I102+SUM(I129:I135)</f>
        <v>0</v>
      </c>
      <c r="J208" s="449">
        <f t="shared" ref="J208" si="60">J96+J97+J98+J99+J100+J101+J102+SUM(J129:J135)</f>
        <v>0</v>
      </c>
      <c r="K208" s="98">
        <f t="shared" si="58"/>
        <v>0</v>
      </c>
      <c r="L208" s="98">
        <f t="shared" si="58"/>
        <v>0</v>
      </c>
      <c r="M208" s="98">
        <f t="shared" si="58"/>
        <v>0</v>
      </c>
    </row>
    <row r="209" spans="1:13">
      <c r="A209" s="279"/>
      <c r="B209" s="131" t="s">
        <v>289</v>
      </c>
      <c r="C209" s="166"/>
      <c r="D209" s="429">
        <f>SUM(D176:D190)</f>
        <v>0</v>
      </c>
      <c r="E209" s="98">
        <f t="shared" ref="E209:H209" si="61">SUM(E176:E190)</f>
        <v>0</v>
      </c>
      <c r="F209" s="98">
        <f>SUM(F176:F190)</f>
        <v>0</v>
      </c>
      <c r="G209" s="98">
        <f t="shared" si="61"/>
        <v>0</v>
      </c>
      <c r="H209" s="98">
        <f t="shared" si="61"/>
        <v>0</v>
      </c>
      <c r="I209" s="98">
        <f t="shared" ref="I209" si="62">SUM(I176:I190)</f>
        <v>0</v>
      </c>
      <c r="J209" s="449">
        <f t="shared" ref="J209" si="63">SUM(J176:J190)</f>
        <v>0</v>
      </c>
      <c r="K209" s="117">
        <f>SUM(K176:K190)</f>
        <v>0</v>
      </c>
      <c r="L209" s="117">
        <f>SUM(L176:L190)</f>
        <v>0</v>
      </c>
      <c r="M209" s="144">
        <f>SUM(M176:M190)</f>
        <v>0</v>
      </c>
    </row>
    <row r="210" spans="1:13">
      <c r="A210" s="279"/>
      <c r="B210" s="131" t="s">
        <v>108</v>
      </c>
      <c r="C210" s="166"/>
      <c r="D210" s="429">
        <f t="shared" ref="D210" si="64">D164</f>
        <v>0</v>
      </c>
      <c r="E210" s="98">
        <f t="shared" ref="E210:M210" si="65">E164</f>
        <v>0</v>
      </c>
      <c r="F210" s="98">
        <f t="shared" si="65"/>
        <v>0</v>
      </c>
      <c r="G210" s="98">
        <f t="shared" si="65"/>
        <v>0</v>
      </c>
      <c r="H210" s="98">
        <f t="shared" si="65"/>
        <v>0</v>
      </c>
      <c r="I210" s="98">
        <f t="shared" ref="I210" si="66">I164</f>
        <v>0</v>
      </c>
      <c r="J210" s="449">
        <f t="shared" ref="J210" si="67">J164</f>
        <v>0</v>
      </c>
      <c r="K210" s="117">
        <f t="shared" si="65"/>
        <v>0</v>
      </c>
      <c r="L210" s="117">
        <f t="shared" si="65"/>
        <v>0</v>
      </c>
      <c r="M210" s="144">
        <f t="shared" si="65"/>
        <v>0</v>
      </c>
    </row>
    <row r="211" spans="1:13">
      <c r="A211" s="279"/>
      <c r="B211" s="131" t="s">
        <v>290</v>
      </c>
      <c r="C211" s="166"/>
      <c r="D211" s="429">
        <f t="shared" ref="D211" si="68">D35+D36+D37+D38+D41+D53+D54+D55+D56+D57+D58+D161+D162+D80+D118+D121+D173+D159+D147</f>
        <v>0</v>
      </c>
      <c r="E211" s="98">
        <f t="shared" ref="E211:M211" si="69">E35+E36+E37+E38+E41+E53+E54+E55+E56+E57+E58+E161+E162+E80+E118+E121+E173+E159+E147</f>
        <v>0</v>
      </c>
      <c r="F211" s="98">
        <f t="shared" si="69"/>
        <v>0</v>
      </c>
      <c r="G211" s="98">
        <f t="shared" si="69"/>
        <v>0</v>
      </c>
      <c r="H211" s="98">
        <f t="shared" si="69"/>
        <v>0</v>
      </c>
      <c r="I211" s="98">
        <f t="shared" ref="I211" si="70">I35+I36+I37+I38+I41+I53+I54+I55+I56+I57+I58+I161+I162+I80+I118+I121+I173+I159+I147</f>
        <v>0</v>
      </c>
      <c r="J211" s="449">
        <f t="shared" ref="J211" si="71">J35+J36+J37+J38+J41+J53+J54+J55+J56+J57+J58+J161+J162+J80+J118+J121+J173+J159+J147</f>
        <v>0</v>
      </c>
      <c r="K211" s="98">
        <f t="shared" si="69"/>
        <v>0</v>
      </c>
      <c r="L211" s="98">
        <f t="shared" si="69"/>
        <v>0</v>
      </c>
      <c r="M211" s="98">
        <f t="shared" si="69"/>
        <v>0</v>
      </c>
    </row>
    <row r="212" spans="1:13">
      <c r="A212" s="279"/>
      <c r="B212" s="131" t="s">
        <v>291</v>
      </c>
      <c r="C212" s="166"/>
      <c r="D212" s="429">
        <f t="shared" ref="D212" si="72">D153</f>
        <v>0</v>
      </c>
      <c r="E212" s="98">
        <f t="shared" ref="E212:M212" si="73">E153</f>
        <v>0</v>
      </c>
      <c r="F212" s="98">
        <f t="shared" si="73"/>
        <v>0</v>
      </c>
      <c r="G212" s="98">
        <f t="shared" si="73"/>
        <v>0</v>
      </c>
      <c r="H212" s="98">
        <f t="shared" si="73"/>
        <v>0</v>
      </c>
      <c r="I212" s="98">
        <f t="shared" ref="I212" si="74">I153</f>
        <v>0</v>
      </c>
      <c r="J212" s="449">
        <f t="shared" ref="J212" si="75">J153</f>
        <v>0</v>
      </c>
      <c r="K212" s="117">
        <f t="shared" si="73"/>
        <v>0</v>
      </c>
      <c r="L212" s="117">
        <f t="shared" si="73"/>
        <v>0</v>
      </c>
      <c r="M212" s="144">
        <f t="shared" si="73"/>
        <v>0</v>
      </c>
    </row>
    <row r="213" spans="1:13">
      <c r="A213" s="279"/>
      <c r="B213" s="131" t="s">
        <v>292</v>
      </c>
      <c r="C213" s="168"/>
      <c r="D213" s="429">
        <f t="shared" ref="D213" si="76">SUM(D17:D34)+D14+D39+D40-D21+D42+SUM(D51:D52)+D78+D79+D81+SUM(D83:D84)+SUM(D87:D93)-D89+SUM(D95)+SUM(D103:D111)-D105+SUM(D116:D120)-D118+SUM(D122:D128)+SUM(D136:D148)-D139+SUM(D150:D152)+D154+D155+D160+SUM(D174:D175)+D94+D163+D192-D147</f>
        <v>0</v>
      </c>
      <c r="E213" s="98">
        <f t="shared" ref="E213:L213" si="77">SUM(E17:E34)+E14+E39+E40-E21+E42+SUM(E51:E52)+E78+E79+E81+SUM(E83:E84)+SUM(E87:E93)-E89+SUM(E95)+SUM(E103:E111)-E105+SUM(E116:E120)-E118+SUM(E122:E128)+SUM(E136:E148)-E139+SUM(E150:E152)+E154+E155+E160+SUM(E174:E175)+E94+E163+E192-E147</f>
        <v>0</v>
      </c>
      <c r="F213" s="98">
        <f t="shared" si="77"/>
        <v>0</v>
      </c>
      <c r="G213" s="98">
        <f t="shared" si="77"/>
        <v>0</v>
      </c>
      <c r="H213" s="98">
        <f t="shared" si="77"/>
        <v>0</v>
      </c>
      <c r="I213" s="98">
        <f t="shared" ref="I213" si="78">SUM(I17:I34)+I14+I39+I40-I21+I42+SUM(I51:I52)+I78+I79+I81+SUM(I83:I84)+SUM(I87:I93)-I89+SUM(I95)+SUM(I103:I111)-I105+SUM(I116:I120)-I118+SUM(I122:I128)+SUM(I136:I148)-I139+SUM(I150:I152)+I154+I155+I160+SUM(I174:I175)+I94+I163+I192-I147</f>
        <v>0</v>
      </c>
      <c r="J213" s="449">
        <f>SUM(J17:J34)+J14+J39+J40-J21+J42+SUM(J51:J52)+J78+J79+J81+SUM(J83:J84)+SUM(J87:J93)-J89+SUM(J95)+SUM(J103:J111)-J105+SUM(J116:J120)-J118+SUM(J122:J128)+SUM(J136:J148)-J139+SUM(J150:J152)+J154+J155+J160+SUM(J174:J175)+J94+J163+J192+J191-J147</f>
        <v>0</v>
      </c>
      <c r="K213" s="98">
        <f t="shared" si="77"/>
        <v>0</v>
      </c>
      <c r="L213" s="98">
        <f t="shared" si="77"/>
        <v>0</v>
      </c>
      <c r="M213" s="98">
        <f>SUM(M17:M34)+M14+M39+M40-M21+M42+SUM(M51:M52)+M78+M79+M81+SUM(M83:M84)+SUM(M87:M93)-M89+SUM(M95)+SUM(M103:M111)-M105+SUM(M116:M120)-M118+SUM(M122:M128)+SUM(M136:M148)-M139+SUM(M150:M152)+M154+M155+M160+SUM(M174:M175)+M94+M163+M192+M191-M147</f>
        <v>0</v>
      </c>
    </row>
    <row r="214" spans="1:13">
      <c r="A214" s="281" t="s">
        <v>335</v>
      </c>
      <c r="B214" s="131" t="s">
        <v>294</v>
      </c>
      <c r="C214" s="165"/>
      <c r="D214" s="429">
        <f t="shared" ref="D214" si="79">SUM(D194:D213)</f>
        <v>0</v>
      </c>
      <c r="E214" s="98">
        <f t="shared" ref="E214:H214" si="80">SUM(E194:E213)</f>
        <v>0</v>
      </c>
      <c r="F214" s="98">
        <f t="shared" si="80"/>
        <v>0</v>
      </c>
      <c r="G214" s="98">
        <f t="shared" si="80"/>
        <v>0</v>
      </c>
      <c r="H214" s="98">
        <f t="shared" si="80"/>
        <v>0</v>
      </c>
      <c r="I214" s="98">
        <f t="shared" ref="I214" si="81">SUM(I194:I213)</f>
        <v>0</v>
      </c>
      <c r="J214" s="449">
        <f t="shared" ref="J214" si="82">SUM(J194:J213)</f>
        <v>0</v>
      </c>
      <c r="K214" s="117">
        <f>SUM(K194:K213)</f>
        <v>0</v>
      </c>
      <c r="L214" s="117">
        <f>SUM(L194:L213)</f>
        <v>0</v>
      </c>
      <c r="M214" s="144">
        <f>SUM(M194:M213)</f>
        <v>0</v>
      </c>
    </row>
    <row r="215" spans="1:13">
      <c r="A215" s="282" t="s">
        <v>298</v>
      </c>
      <c r="B215" s="132" t="s">
        <v>751</v>
      </c>
      <c r="C215" s="169"/>
      <c r="D215" s="431">
        <f t="shared" ref="D215" si="83">SUM(D165:D172)</f>
        <v>0</v>
      </c>
      <c r="E215" s="100">
        <f t="shared" ref="E215:M215" si="84">SUM(E165:E172)</f>
        <v>0</v>
      </c>
      <c r="F215" s="100">
        <f t="shared" si="84"/>
        <v>0</v>
      </c>
      <c r="G215" s="100">
        <f t="shared" si="84"/>
        <v>0</v>
      </c>
      <c r="H215" s="100">
        <f t="shared" si="84"/>
        <v>0</v>
      </c>
      <c r="I215" s="100"/>
      <c r="J215" s="451">
        <f t="shared" ref="J215" si="85">SUM(J165:J172)</f>
        <v>0</v>
      </c>
      <c r="K215" s="100">
        <f t="shared" si="84"/>
        <v>0</v>
      </c>
      <c r="L215" s="100">
        <f t="shared" si="84"/>
        <v>0</v>
      </c>
      <c r="M215" s="100">
        <f t="shared" si="84"/>
        <v>0</v>
      </c>
    </row>
    <row r="216" spans="1:13">
      <c r="A216" s="283" t="s">
        <v>295</v>
      </c>
      <c r="B216" s="133" t="s">
        <v>297</v>
      </c>
      <c r="C216" s="170"/>
      <c r="D216" s="432">
        <f t="shared" ref="D216" si="86">D156</f>
        <v>0</v>
      </c>
      <c r="E216" s="101">
        <f t="shared" ref="E216:M216" si="87">E156</f>
        <v>0</v>
      </c>
      <c r="F216" s="101">
        <f t="shared" si="87"/>
        <v>0</v>
      </c>
      <c r="G216" s="101">
        <f t="shared" si="87"/>
        <v>0</v>
      </c>
      <c r="H216" s="101">
        <f t="shared" si="87"/>
        <v>0</v>
      </c>
      <c r="I216" s="101"/>
      <c r="J216" s="452">
        <f t="shared" ref="J216" si="88">J156</f>
        <v>0</v>
      </c>
      <c r="K216" s="101">
        <f t="shared" si="87"/>
        <v>0</v>
      </c>
      <c r="L216" s="101">
        <f t="shared" si="87"/>
        <v>0</v>
      </c>
      <c r="M216" s="147">
        <f t="shared" si="87"/>
        <v>0</v>
      </c>
    </row>
    <row r="217" spans="1:13">
      <c r="A217" s="284" t="s">
        <v>293</v>
      </c>
      <c r="B217" s="251" t="s">
        <v>299</v>
      </c>
      <c r="C217" s="252"/>
      <c r="D217" s="433">
        <f t="shared" ref="D217" si="89">D3+D4+D5+D6+D7+D8+D9+D10+D11+D112+D113+D43+D45+D47+D49</f>
        <v>0</v>
      </c>
      <c r="E217" s="253">
        <f t="shared" ref="E217:M217" si="90">E3+E4+E5+E6+E7+E8+E9+E10+E11+E112+E113+E43+E45+E47+E49</f>
        <v>0</v>
      </c>
      <c r="F217" s="253">
        <f t="shared" si="90"/>
        <v>0</v>
      </c>
      <c r="G217" s="253">
        <f t="shared" si="90"/>
        <v>0</v>
      </c>
      <c r="H217" s="253">
        <f t="shared" si="90"/>
        <v>0</v>
      </c>
      <c r="I217" s="253"/>
      <c r="J217" s="453">
        <f t="shared" ref="J217" si="91">J3+J4+J5+J6+J7+J8+J9+J10+J11+J112+J113+J43+J45+J47+J49</f>
        <v>0</v>
      </c>
      <c r="K217" s="253">
        <f t="shared" si="90"/>
        <v>0</v>
      </c>
      <c r="L217" s="253">
        <f t="shared" si="90"/>
        <v>0</v>
      </c>
      <c r="M217" s="253">
        <f t="shared" si="90"/>
        <v>0</v>
      </c>
    </row>
    <row r="218" spans="1:13">
      <c r="A218" s="346" t="s">
        <v>296</v>
      </c>
      <c r="B218" s="347" t="s">
        <v>727</v>
      </c>
      <c r="C218" s="349"/>
      <c r="D218" s="434">
        <f t="shared" ref="D218" si="92">D157</f>
        <v>0</v>
      </c>
      <c r="E218" s="348">
        <f t="shared" ref="E218:M218" si="93">E157</f>
        <v>0</v>
      </c>
      <c r="F218" s="348">
        <f t="shared" si="93"/>
        <v>0</v>
      </c>
      <c r="G218" s="348">
        <f t="shared" si="93"/>
        <v>0</v>
      </c>
      <c r="H218" s="348">
        <f t="shared" si="93"/>
        <v>0</v>
      </c>
      <c r="I218" s="348"/>
      <c r="J218" s="454">
        <f t="shared" ref="J218" si="94">J157</f>
        <v>0</v>
      </c>
      <c r="K218" s="348">
        <f t="shared" si="93"/>
        <v>0</v>
      </c>
      <c r="L218" s="348">
        <f t="shared" si="93"/>
        <v>0</v>
      </c>
      <c r="M218" s="348">
        <f t="shared" si="93"/>
        <v>0</v>
      </c>
    </row>
    <row r="219" spans="1:13">
      <c r="A219" s="285" t="s">
        <v>301</v>
      </c>
      <c r="B219" s="134" t="s">
        <v>302</v>
      </c>
      <c r="C219" s="171"/>
      <c r="D219" s="102"/>
      <c r="E219" s="102"/>
      <c r="F219" s="118"/>
      <c r="G219" s="118"/>
      <c r="H219" s="118"/>
      <c r="I219" s="436"/>
      <c r="J219" s="455"/>
      <c r="K219" s="118"/>
      <c r="L219" s="172"/>
      <c r="M219" s="148">
        <f>SUM(D219:L219)</f>
        <v>0</v>
      </c>
    </row>
    <row r="220" spans="1:13">
      <c r="A220" s="285" t="s">
        <v>303</v>
      </c>
      <c r="B220" s="134" t="s">
        <v>304</v>
      </c>
      <c r="C220" s="173"/>
      <c r="D220" s="103"/>
      <c r="E220" s="103"/>
      <c r="F220" s="119"/>
      <c r="G220" s="119"/>
      <c r="H220" s="119"/>
      <c r="I220" s="437"/>
      <c r="J220" s="456">
        <v>1757.28</v>
      </c>
      <c r="K220" s="119"/>
      <c r="L220" s="174"/>
      <c r="M220" s="148">
        <f t="shared" ref="M220:M242" si="95">SUM(D220:L220)</f>
        <v>1757.28</v>
      </c>
    </row>
    <row r="221" spans="1:13">
      <c r="A221" s="285" t="s">
        <v>305</v>
      </c>
      <c r="B221" s="134" t="s">
        <v>306</v>
      </c>
      <c r="C221" s="173"/>
      <c r="D221" s="103"/>
      <c r="E221" s="103"/>
      <c r="F221" s="119"/>
      <c r="G221" s="119"/>
      <c r="H221" s="119"/>
      <c r="I221" s="437"/>
      <c r="J221" s="456"/>
      <c r="K221" s="119"/>
      <c r="L221" s="174"/>
      <c r="M221" s="148">
        <f t="shared" si="95"/>
        <v>0</v>
      </c>
    </row>
    <row r="222" spans="1:13">
      <c r="A222" s="285" t="s">
        <v>307</v>
      </c>
      <c r="B222" s="134" t="s">
        <v>308</v>
      </c>
      <c r="C222" s="173"/>
      <c r="D222" s="103"/>
      <c r="E222" s="103"/>
      <c r="F222" s="119"/>
      <c r="G222" s="119"/>
      <c r="H222" s="119"/>
      <c r="I222" s="437"/>
      <c r="J222" s="456"/>
      <c r="K222" s="119"/>
      <c r="L222" s="119"/>
      <c r="M222" s="148">
        <f t="shared" si="95"/>
        <v>0</v>
      </c>
    </row>
    <row r="223" spans="1:13">
      <c r="A223" s="285" t="s">
        <v>309</v>
      </c>
      <c r="B223" s="134" t="s">
        <v>310</v>
      </c>
      <c r="C223" s="173"/>
      <c r="D223" s="103"/>
      <c r="E223" s="103"/>
      <c r="F223" s="119"/>
      <c r="G223" s="119"/>
      <c r="H223" s="119"/>
      <c r="I223" s="437"/>
      <c r="J223" s="456"/>
      <c r="K223" s="119"/>
      <c r="L223" s="119"/>
      <c r="M223" s="148">
        <f t="shared" si="95"/>
        <v>0</v>
      </c>
    </row>
    <row r="224" spans="1:13">
      <c r="A224" s="285" t="s">
        <v>311</v>
      </c>
      <c r="B224" s="134" t="s">
        <v>312</v>
      </c>
      <c r="C224" s="173"/>
      <c r="D224" s="103"/>
      <c r="E224" s="103"/>
      <c r="F224" s="119"/>
      <c r="G224" s="119"/>
      <c r="H224" s="119"/>
      <c r="I224" s="437"/>
      <c r="J224" s="456">
        <v>1977.57</v>
      </c>
      <c r="K224" s="119"/>
      <c r="L224" s="119"/>
      <c r="M224" s="148">
        <f t="shared" si="95"/>
        <v>1977.57</v>
      </c>
    </row>
    <row r="225" spans="1:13">
      <c r="A225" s="285" t="s">
        <v>313</v>
      </c>
      <c r="B225" s="134" t="s">
        <v>314</v>
      </c>
      <c r="C225" s="173"/>
      <c r="D225" s="103"/>
      <c r="E225" s="103"/>
      <c r="F225" s="119"/>
      <c r="G225" s="119"/>
      <c r="H225" s="119"/>
      <c r="I225" s="437"/>
      <c r="J225" s="456"/>
      <c r="K225" s="119"/>
      <c r="L225" s="119"/>
      <c r="M225" s="148">
        <f t="shared" si="95"/>
        <v>0</v>
      </c>
    </row>
    <row r="226" spans="1:13">
      <c r="A226" s="285" t="s">
        <v>315</v>
      </c>
      <c r="B226" s="134" t="s">
        <v>316</v>
      </c>
      <c r="C226" s="173"/>
      <c r="D226" s="103"/>
      <c r="E226" s="103"/>
      <c r="F226" s="119"/>
      <c r="G226" s="119"/>
      <c r="H226" s="119"/>
      <c r="I226" s="437"/>
      <c r="J226" s="456"/>
      <c r="K226" s="119"/>
      <c r="L226" s="119"/>
      <c r="M226" s="148">
        <f t="shared" si="95"/>
        <v>0</v>
      </c>
    </row>
    <row r="227" spans="1:13">
      <c r="A227" s="285" t="s">
        <v>317</v>
      </c>
      <c r="B227" s="134" t="s">
        <v>318</v>
      </c>
      <c r="C227" s="173"/>
      <c r="D227" s="103"/>
      <c r="E227" s="103"/>
      <c r="F227" s="119"/>
      <c r="G227" s="119"/>
      <c r="H227" s="119"/>
      <c r="I227" s="437"/>
      <c r="J227" s="456"/>
      <c r="K227" s="119"/>
      <c r="L227" s="119"/>
      <c r="M227" s="148">
        <f t="shared" si="95"/>
        <v>0</v>
      </c>
    </row>
    <row r="228" spans="1:13">
      <c r="A228" s="285" t="s">
        <v>319</v>
      </c>
      <c r="B228" s="134" t="s">
        <v>320</v>
      </c>
      <c r="C228" s="173"/>
      <c r="D228" s="103"/>
      <c r="E228" s="103"/>
      <c r="F228" s="119"/>
      <c r="G228" s="119"/>
      <c r="H228" s="119"/>
      <c r="I228" s="437"/>
      <c r="J228" s="456"/>
      <c r="K228" s="119"/>
      <c r="L228" s="119"/>
      <c r="M228" s="148">
        <f t="shared" si="95"/>
        <v>0</v>
      </c>
    </row>
    <row r="229" spans="1:13">
      <c r="A229" s="285" t="s">
        <v>321</v>
      </c>
      <c r="B229" s="134" t="s">
        <v>322</v>
      </c>
      <c r="C229" s="173"/>
      <c r="D229" s="103"/>
      <c r="E229" s="103"/>
      <c r="F229" s="119"/>
      <c r="G229" s="119"/>
      <c r="H229" s="119"/>
      <c r="I229" s="437"/>
      <c r="J229" s="456"/>
      <c r="K229" s="119"/>
      <c r="L229" s="119"/>
      <c r="M229" s="148">
        <f t="shared" si="95"/>
        <v>0</v>
      </c>
    </row>
    <row r="230" spans="1:13">
      <c r="A230" s="285" t="s">
        <v>340</v>
      </c>
      <c r="B230" s="134" t="s">
        <v>341</v>
      </c>
      <c r="C230" s="173"/>
      <c r="D230" s="103"/>
      <c r="E230" s="103"/>
      <c r="F230" s="119"/>
      <c r="G230" s="119"/>
      <c r="H230" s="119"/>
      <c r="I230" s="437"/>
      <c r="J230" s="456"/>
      <c r="K230" s="119"/>
      <c r="L230" s="119"/>
      <c r="M230" s="148">
        <f t="shared" si="95"/>
        <v>0</v>
      </c>
    </row>
    <row r="231" spans="1:13">
      <c r="A231" s="285" t="s">
        <v>323</v>
      </c>
      <c r="B231" s="134" t="s">
        <v>324</v>
      </c>
      <c r="C231" s="173"/>
      <c r="D231" s="103"/>
      <c r="E231" s="103"/>
      <c r="F231" s="119"/>
      <c r="G231" s="119"/>
      <c r="H231" s="119"/>
      <c r="I231" s="437"/>
      <c r="J231" s="456">
        <v>7285.39</v>
      </c>
      <c r="K231" s="119"/>
      <c r="L231" s="119"/>
      <c r="M231" s="148">
        <f t="shared" si="95"/>
        <v>7285.39</v>
      </c>
    </row>
    <row r="232" spans="1:13">
      <c r="A232" s="285" t="s">
        <v>325</v>
      </c>
      <c r="B232" s="134" t="s">
        <v>326</v>
      </c>
      <c r="C232" s="173"/>
      <c r="D232" s="103"/>
      <c r="E232" s="103"/>
      <c r="F232" s="119"/>
      <c r="G232" s="119"/>
      <c r="H232" s="119"/>
      <c r="I232" s="437"/>
      <c r="J232" s="456">
        <v>2515.12</v>
      </c>
      <c r="K232" s="119"/>
      <c r="L232" s="119"/>
      <c r="M232" s="148">
        <f t="shared" si="95"/>
        <v>2515.12</v>
      </c>
    </row>
    <row r="233" spans="1:13" ht="19.5">
      <c r="A233" s="333" t="s">
        <v>713</v>
      </c>
      <c r="B233" s="336" t="s">
        <v>715</v>
      </c>
      <c r="C233" s="337" t="s">
        <v>679</v>
      </c>
      <c r="D233" s="334"/>
      <c r="E233" s="334"/>
      <c r="F233" s="335"/>
      <c r="G233" s="335"/>
      <c r="H233" s="335"/>
      <c r="I233" s="437"/>
      <c r="J233" s="456"/>
      <c r="K233" s="335"/>
      <c r="L233" s="335"/>
      <c r="M233" s="148">
        <f t="shared" si="95"/>
        <v>0</v>
      </c>
    </row>
    <row r="234" spans="1:13" ht="19.899999999999999" customHeight="1">
      <c r="A234" s="333" t="s">
        <v>714</v>
      </c>
      <c r="B234" s="336" t="s">
        <v>716</v>
      </c>
      <c r="C234" s="337" t="s">
        <v>679</v>
      </c>
      <c r="D234" s="334"/>
      <c r="E234" s="334"/>
      <c r="F234" s="335"/>
      <c r="G234" s="335"/>
      <c r="H234" s="335"/>
      <c r="I234" s="437"/>
      <c r="J234" s="456"/>
      <c r="K234" s="335"/>
      <c r="L234" s="335"/>
      <c r="M234" s="148">
        <f t="shared" si="95"/>
        <v>0</v>
      </c>
    </row>
    <row r="235" spans="1:13">
      <c r="A235" s="285" t="s">
        <v>327</v>
      </c>
      <c r="B235" s="134" t="s">
        <v>328</v>
      </c>
      <c r="C235" s="173"/>
      <c r="D235" s="103"/>
      <c r="E235" s="103"/>
      <c r="F235" s="119"/>
      <c r="G235" s="119"/>
      <c r="H235" s="119"/>
      <c r="I235" s="437"/>
      <c r="J235" s="456">
        <v>19114.46</v>
      </c>
      <c r="K235" s="119"/>
      <c r="L235" s="119"/>
      <c r="M235" s="148">
        <f t="shared" si="95"/>
        <v>19114.46</v>
      </c>
    </row>
    <row r="236" spans="1:13">
      <c r="A236" s="285" t="s">
        <v>329</v>
      </c>
      <c r="B236" s="134" t="s">
        <v>330</v>
      </c>
      <c r="C236" s="173"/>
      <c r="D236" s="103"/>
      <c r="E236" s="103"/>
      <c r="F236" s="119"/>
      <c r="G236" s="119"/>
      <c r="H236" s="119"/>
      <c r="I236" s="437"/>
      <c r="J236" s="456"/>
      <c r="K236" s="119"/>
      <c r="L236" s="119"/>
      <c r="M236" s="148">
        <f t="shared" si="95"/>
        <v>0</v>
      </c>
    </row>
    <row r="237" spans="1:13">
      <c r="A237" s="285" t="s">
        <v>331</v>
      </c>
      <c r="B237" s="134" t="s">
        <v>332</v>
      </c>
      <c r="C237" s="173"/>
      <c r="D237" s="103"/>
      <c r="E237" s="103"/>
      <c r="F237" s="119"/>
      <c r="G237" s="119"/>
      <c r="H237" s="119"/>
      <c r="I237" s="437"/>
      <c r="J237" s="456"/>
      <c r="K237" s="119"/>
      <c r="L237" s="119"/>
      <c r="M237" s="148">
        <f t="shared" si="95"/>
        <v>0</v>
      </c>
    </row>
    <row r="238" spans="1:13">
      <c r="A238" s="285" t="s">
        <v>333</v>
      </c>
      <c r="B238" s="134" t="s">
        <v>334</v>
      </c>
      <c r="C238" s="173"/>
      <c r="D238" s="103"/>
      <c r="E238" s="103"/>
      <c r="F238" s="119"/>
      <c r="G238" s="119"/>
      <c r="H238" s="119"/>
      <c r="I238" s="437"/>
      <c r="J238" s="456">
        <v>2855.86</v>
      </c>
      <c r="K238" s="119"/>
      <c r="L238" s="119"/>
      <c r="M238" s="148">
        <f t="shared" si="95"/>
        <v>2855.86</v>
      </c>
    </row>
    <row r="239" spans="1:13">
      <c r="A239" s="30" t="s">
        <v>339</v>
      </c>
      <c r="B239" s="134" t="s">
        <v>342</v>
      </c>
      <c r="C239" s="173"/>
      <c r="D239" s="103"/>
      <c r="E239" s="103"/>
      <c r="F239" s="119"/>
      <c r="G239" s="119"/>
      <c r="H239" s="119"/>
      <c r="I239" s="437"/>
      <c r="J239" s="456">
        <v>796.82</v>
      </c>
      <c r="K239" s="119"/>
      <c r="L239" s="119"/>
      <c r="M239" s="148">
        <f t="shared" si="95"/>
        <v>796.82</v>
      </c>
    </row>
    <row r="240" spans="1:13">
      <c r="A240" s="30" t="s">
        <v>345</v>
      </c>
      <c r="B240" s="134" t="s">
        <v>691</v>
      </c>
      <c r="C240" s="173"/>
      <c r="D240" s="103"/>
      <c r="E240" s="103"/>
      <c r="F240" s="119"/>
      <c r="G240" s="119"/>
      <c r="H240" s="119"/>
      <c r="I240" s="437"/>
      <c r="J240" s="456"/>
      <c r="K240" s="119"/>
      <c r="L240" s="119"/>
      <c r="M240" s="148">
        <f t="shared" si="95"/>
        <v>0</v>
      </c>
    </row>
    <row r="241" spans="1:13">
      <c r="A241" s="318" t="s">
        <v>689</v>
      </c>
      <c r="B241" s="319" t="s">
        <v>692</v>
      </c>
      <c r="C241" s="322" t="s">
        <v>679</v>
      </c>
      <c r="D241" s="320"/>
      <c r="E241" s="320"/>
      <c r="F241" s="321"/>
      <c r="G241" s="321"/>
      <c r="H241" s="321"/>
      <c r="I241" s="437"/>
      <c r="J241" s="456"/>
      <c r="K241" s="321"/>
      <c r="L241" s="321"/>
      <c r="M241" s="148">
        <f t="shared" si="95"/>
        <v>0</v>
      </c>
    </row>
    <row r="242" spans="1:13">
      <c r="A242" s="318" t="s">
        <v>690</v>
      </c>
      <c r="B242" s="319" t="s">
        <v>693</v>
      </c>
      <c r="C242" s="322" t="s">
        <v>679</v>
      </c>
      <c r="D242" s="320"/>
      <c r="E242" s="320"/>
      <c r="F242" s="321"/>
      <c r="G242" s="321"/>
      <c r="H242" s="321"/>
      <c r="I242" s="437"/>
      <c r="J242" s="456"/>
      <c r="K242" s="321"/>
      <c r="L242" s="321"/>
      <c r="M242" s="148">
        <f t="shared" si="95"/>
        <v>0</v>
      </c>
    </row>
    <row r="243" spans="1:13" ht="6" customHeight="1">
      <c r="A243" s="286"/>
      <c r="B243" s="134"/>
      <c r="C243" s="173"/>
      <c r="D243" s="102"/>
      <c r="E243" s="102"/>
      <c r="F243" s="119"/>
      <c r="G243" s="119"/>
      <c r="H243" s="119"/>
      <c r="I243" s="437"/>
      <c r="J243" s="456"/>
      <c r="K243" s="119"/>
      <c r="L243" s="119"/>
      <c r="M243" s="148"/>
    </row>
    <row r="244" spans="1:13" ht="14.45" customHeight="1">
      <c r="A244" s="287" t="s">
        <v>338</v>
      </c>
      <c r="B244" s="135" t="s">
        <v>336</v>
      </c>
      <c r="C244" s="175"/>
      <c r="D244" s="104">
        <f>SUM(D219:D243)</f>
        <v>0</v>
      </c>
      <c r="E244" s="104">
        <f t="shared" ref="E244:M244" si="96">SUM(E219:E243)</f>
        <v>0</v>
      </c>
      <c r="F244" s="104">
        <f t="shared" si="96"/>
        <v>0</v>
      </c>
      <c r="G244" s="104">
        <f t="shared" si="96"/>
        <v>0</v>
      </c>
      <c r="H244" s="104">
        <f t="shared" si="96"/>
        <v>0</v>
      </c>
      <c r="I244" s="104">
        <f t="shared" si="96"/>
        <v>0</v>
      </c>
      <c r="J244" s="457">
        <f t="shared" si="96"/>
        <v>36302.5</v>
      </c>
      <c r="K244" s="104">
        <f t="shared" si="96"/>
        <v>0</v>
      </c>
      <c r="L244" s="104">
        <f t="shared" si="96"/>
        <v>0</v>
      </c>
      <c r="M244" s="104">
        <f t="shared" si="96"/>
        <v>36302.5</v>
      </c>
    </row>
    <row r="245" spans="1:13">
      <c r="A245" s="288"/>
      <c r="B245" s="51" t="s">
        <v>606</v>
      </c>
      <c r="C245" s="159"/>
      <c r="D245" s="176"/>
      <c r="E245" s="176"/>
      <c r="F245" s="177"/>
      <c r="G245" s="177"/>
      <c r="H245" s="177"/>
      <c r="I245" s="438"/>
      <c r="J245" s="458"/>
      <c r="K245" s="177"/>
      <c r="L245" s="177"/>
      <c r="M245" s="47"/>
    </row>
    <row r="246" spans="1:13">
      <c r="A246" s="289" t="s">
        <v>507</v>
      </c>
      <c r="B246" s="125" t="s">
        <v>124</v>
      </c>
      <c r="C246" s="158" t="s">
        <v>125</v>
      </c>
      <c r="D246" s="105"/>
      <c r="E246" s="105"/>
      <c r="F246" s="112"/>
      <c r="G246" s="112"/>
      <c r="H246" s="112"/>
      <c r="I246" s="439"/>
      <c r="J246" s="459"/>
      <c r="K246" s="112"/>
      <c r="L246" s="112"/>
      <c r="M246" s="149">
        <f t="shared" ref="M246:M320" si="97">SUM(D246:L246)</f>
        <v>0</v>
      </c>
    </row>
    <row r="247" spans="1:13">
      <c r="A247" s="290" t="s">
        <v>508</v>
      </c>
      <c r="B247" s="124" t="s">
        <v>126</v>
      </c>
      <c r="C247" s="158"/>
      <c r="D247" s="105"/>
      <c r="E247" s="105"/>
      <c r="F247" s="112"/>
      <c r="G247" s="112"/>
      <c r="H247" s="112"/>
      <c r="I247" s="439"/>
      <c r="J247" s="459"/>
      <c r="K247" s="112"/>
      <c r="L247" s="112"/>
      <c r="M247" s="149">
        <f t="shared" si="97"/>
        <v>0</v>
      </c>
    </row>
    <row r="248" spans="1:13">
      <c r="A248" s="291" t="s">
        <v>509</v>
      </c>
      <c r="B248" s="125" t="s">
        <v>127</v>
      </c>
      <c r="C248" s="158"/>
      <c r="D248" s="105"/>
      <c r="E248" s="105"/>
      <c r="F248" s="112"/>
      <c r="G248" s="112"/>
      <c r="H248" s="112"/>
      <c r="I248" s="439"/>
      <c r="J248" s="459"/>
      <c r="K248" s="112"/>
      <c r="L248" s="112"/>
      <c r="M248" s="149">
        <f t="shared" si="97"/>
        <v>0</v>
      </c>
    </row>
    <row r="249" spans="1:13">
      <c r="A249" s="291" t="s">
        <v>510</v>
      </c>
      <c r="B249" s="125" t="s">
        <v>128</v>
      </c>
      <c r="C249" s="158"/>
      <c r="D249" s="105"/>
      <c r="E249" s="105"/>
      <c r="F249" s="112"/>
      <c r="G249" s="112"/>
      <c r="H249" s="112"/>
      <c r="I249" s="439"/>
      <c r="J249" s="459"/>
      <c r="K249" s="112"/>
      <c r="L249" s="112"/>
      <c r="M249" s="149">
        <f t="shared" si="97"/>
        <v>0</v>
      </c>
    </row>
    <row r="250" spans="1:13">
      <c r="A250" s="291" t="s">
        <v>511</v>
      </c>
      <c r="B250" s="125" t="s">
        <v>343</v>
      </c>
      <c r="C250" s="158"/>
      <c r="D250" s="105"/>
      <c r="E250" s="105"/>
      <c r="F250" s="112"/>
      <c r="G250" s="112"/>
      <c r="H250" s="112"/>
      <c r="I250" s="439"/>
      <c r="J250" s="459"/>
      <c r="K250" s="112"/>
      <c r="L250" s="112"/>
      <c r="M250" s="149">
        <f t="shared" si="97"/>
        <v>0</v>
      </c>
    </row>
    <row r="251" spans="1:13">
      <c r="A251" s="291" t="s">
        <v>512</v>
      </c>
      <c r="B251" s="125" t="s">
        <v>129</v>
      </c>
      <c r="C251" s="158"/>
      <c r="D251" s="105"/>
      <c r="E251" s="105"/>
      <c r="F251" s="112"/>
      <c r="G251" s="112"/>
      <c r="H251" s="112"/>
      <c r="I251" s="439"/>
      <c r="J251" s="459"/>
      <c r="K251" s="112"/>
      <c r="L251" s="112"/>
      <c r="M251" s="149">
        <f t="shared" si="97"/>
        <v>0</v>
      </c>
    </row>
    <row r="252" spans="1:13">
      <c r="A252" s="291" t="s">
        <v>513</v>
      </c>
      <c r="B252" s="125" t="s">
        <v>130</v>
      </c>
      <c r="C252" s="158"/>
      <c r="D252" s="105"/>
      <c r="E252" s="105"/>
      <c r="F252" s="112"/>
      <c r="G252" s="112"/>
      <c r="H252" s="112"/>
      <c r="I252" s="439"/>
      <c r="J252" s="459"/>
      <c r="K252" s="112"/>
      <c r="L252" s="112"/>
      <c r="M252" s="149">
        <f t="shared" si="97"/>
        <v>0</v>
      </c>
    </row>
    <row r="253" spans="1:13">
      <c r="A253" s="291" t="s">
        <v>514</v>
      </c>
      <c r="B253" s="125" t="s">
        <v>131</v>
      </c>
      <c r="C253" s="158"/>
      <c r="D253" s="105"/>
      <c r="E253" s="105"/>
      <c r="F253" s="112"/>
      <c r="G253" s="112"/>
      <c r="H253" s="112"/>
      <c r="I253" s="439"/>
      <c r="J253" s="459"/>
      <c r="K253" s="112"/>
      <c r="L253" s="112"/>
      <c r="M253" s="149">
        <f t="shared" si="97"/>
        <v>0</v>
      </c>
    </row>
    <row r="254" spans="1:13">
      <c r="A254" s="291" t="s">
        <v>515</v>
      </c>
      <c r="B254" s="125" t="s">
        <v>132</v>
      </c>
      <c r="C254" s="158"/>
      <c r="D254" s="105"/>
      <c r="E254" s="105"/>
      <c r="F254" s="112"/>
      <c r="G254" s="112"/>
      <c r="H254" s="112"/>
      <c r="I254" s="439"/>
      <c r="J254" s="459"/>
      <c r="K254" s="112"/>
      <c r="L254" s="112"/>
      <c r="M254" s="149">
        <f t="shared" si="97"/>
        <v>0</v>
      </c>
    </row>
    <row r="255" spans="1:13">
      <c r="A255" s="272" t="s">
        <v>516</v>
      </c>
      <c r="B255" s="126" t="s">
        <v>133</v>
      </c>
      <c r="C255" s="159"/>
      <c r="D255" s="106"/>
      <c r="E255" s="106"/>
      <c r="F255" s="113"/>
      <c r="G255" s="113"/>
      <c r="H255" s="113"/>
      <c r="I255" s="428"/>
      <c r="J255" s="448"/>
      <c r="K255" s="113"/>
      <c r="L255" s="114"/>
      <c r="M255" s="299">
        <f t="shared" si="97"/>
        <v>0</v>
      </c>
    </row>
    <row r="256" spans="1:13">
      <c r="A256" s="272" t="s">
        <v>517</v>
      </c>
      <c r="B256" s="126" t="s">
        <v>134</v>
      </c>
      <c r="C256" s="159"/>
      <c r="D256" s="106"/>
      <c r="E256" s="106"/>
      <c r="F256" s="113"/>
      <c r="G256" s="113"/>
      <c r="H256" s="113"/>
      <c r="I256" s="428"/>
      <c r="J256" s="448"/>
      <c r="K256" s="113"/>
      <c r="L256" s="114"/>
      <c r="M256" s="299">
        <f t="shared" si="97"/>
        <v>0</v>
      </c>
    </row>
    <row r="257" spans="1:13">
      <c r="A257" s="272" t="s">
        <v>518</v>
      </c>
      <c r="B257" s="126" t="s">
        <v>135</v>
      </c>
      <c r="C257" s="159"/>
      <c r="D257" s="106"/>
      <c r="E257" s="106"/>
      <c r="F257" s="113"/>
      <c r="G257" s="113"/>
      <c r="H257" s="113"/>
      <c r="I257" s="428"/>
      <c r="J257" s="448"/>
      <c r="K257" s="113"/>
      <c r="L257" s="114"/>
      <c r="M257" s="299">
        <f t="shared" si="97"/>
        <v>0</v>
      </c>
    </row>
    <row r="258" spans="1:13">
      <c r="A258" s="272" t="s">
        <v>519</v>
      </c>
      <c r="B258" s="127" t="s">
        <v>136</v>
      </c>
      <c r="C258" s="159" t="s">
        <v>351</v>
      </c>
      <c r="D258" s="106"/>
      <c r="E258" s="106"/>
      <c r="F258" s="113"/>
      <c r="G258" s="113"/>
      <c r="H258" s="113"/>
      <c r="I258" s="428"/>
      <c r="J258" s="448"/>
      <c r="K258" s="113"/>
      <c r="L258" s="114"/>
      <c r="M258" s="299">
        <f t="shared" si="97"/>
        <v>0</v>
      </c>
    </row>
    <row r="259" spans="1:13" ht="17.25">
      <c r="A259" s="381" t="s">
        <v>753</v>
      </c>
      <c r="B259" s="388" t="s">
        <v>754</v>
      </c>
      <c r="C259" s="387" t="s">
        <v>755</v>
      </c>
      <c r="D259" s="403"/>
      <c r="E259" s="403"/>
      <c r="F259" s="382"/>
      <c r="G259" s="382"/>
      <c r="H259" s="382"/>
      <c r="I259" s="428"/>
      <c r="J259" s="448"/>
      <c r="K259" s="382"/>
      <c r="L259" s="383"/>
      <c r="M259" s="299">
        <f t="shared" si="97"/>
        <v>0</v>
      </c>
    </row>
    <row r="260" spans="1:13">
      <c r="A260" s="273" t="s">
        <v>658</v>
      </c>
      <c r="B260" s="127" t="s">
        <v>634</v>
      </c>
      <c r="C260" s="159"/>
      <c r="D260" s="106"/>
      <c r="E260" s="106"/>
      <c r="F260" s="113"/>
      <c r="G260" s="113"/>
      <c r="H260" s="113"/>
      <c r="I260" s="428"/>
      <c r="J260" s="448"/>
      <c r="K260" s="113"/>
      <c r="L260" s="114"/>
      <c r="M260" s="299">
        <f t="shared" si="97"/>
        <v>0</v>
      </c>
    </row>
    <row r="261" spans="1:13">
      <c r="A261" s="272" t="s">
        <v>520</v>
      </c>
      <c r="B261" s="126" t="s">
        <v>137</v>
      </c>
      <c r="C261" s="159"/>
      <c r="D261" s="106"/>
      <c r="E261" s="106"/>
      <c r="F261" s="113"/>
      <c r="G261" s="113"/>
      <c r="H261" s="113"/>
      <c r="I261" s="428"/>
      <c r="J261" s="448"/>
      <c r="K261" s="113"/>
      <c r="L261" s="114"/>
      <c r="M261" s="299">
        <f t="shared" si="97"/>
        <v>0</v>
      </c>
    </row>
    <row r="262" spans="1:13">
      <c r="A262" s="272" t="s">
        <v>521</v>
      </c>
      <c r="B262" s="126" t="s">
        <v>138</v>
      </c>
      <c r="C262" s="159"/>
      <c r="D262" s="106"/>
      <c r="E262" s="106"/>
      <c r="F262" s="113"/>
      <c r="G262" s="113"/>
      <c r="H262" s="113"/>
      <c r="I262" s="428"/>
      <c r="J262" s="448"/>
      <c r="K262" s="113"/>
      <c r="L262" s="114"/>
      <c r="M262" s="299">
        <f t="shared" si="97"/>
        <v>0</v>
      </c>
    </row>
    <row r="263" spans="1:13">
      <c r="A263" s="272" t="s">
        <v>522</v>
      </c>
      <c r="B263" s="126" t="s">
        <v>139</v>
      </c>
      <c r="C263" s="159"/>
      <c r="D263" s="106"/>
      <c r="E263" s="106"/>
      <c r="F263" s="113"/>
      <c r="G263" s="113"/>
      <c r="H263" s="113"/>
      <c r="I263" s="428"/>
      <c r="J263" s="448"/>
      <c r="K263" s="113"/>
      <c r="L263" s="114"/>
      <c r="M263" s="299">
        <f t="shared" si="97"/>
        <v>0</v>
      </c>
    </row>
    <row r="264" spans="1:13">
      <c r="A264" s="274" t="s">
        <v>523</v>
      </c>
      <c r="B264" s="128" t="s">
        <v>140</v>
      </c>
      <c r="C264" s="160"/>
      <c r="D264" s="106"/>
      <c r="E264" s="106"/>
      <c r="F264" s="114"/>
      <c r="G264" s="114"/>
      <c r="H264" s="114"/>
      <c r="I264" s="440"/>
      <c r="J264" s="460"/>
      <c r="K264" s="114"/>
      <c r="L264" s="114"/>
      <c r="M264" s="299">
        <f t="shared" si="97"/>
        <v>0</v>
      </c>
    </row>
    <row r="265" spans="1:13">
      <c r="A265" s="272" t="s">
        <v>352</v>
      </c>
      <c r="B265" s="126" t="s">
        <v>141</v>
      </c>
      <c r="C265" s="159"/>
      <c r="D265" s="106"/>
      <c r="E265" s="106"/>
      <c r="F265" s="113"/>
      <c r="G265" s="113"/>
      <c r="H265" s="113"/>
      <c r="I265" s="428"/>
      <c r="J265" s="448"/>
      <c r="K265" s="113"/>
      <c r="L265" s="114"/>
      <c r="M265" s="299">
        <f t="shared" si="97"/>
        <v>0</v>
      </c>
    </row>
    <row r="266" spans="1:13">
      <c r="A266" s="272" t="s">
        <v>524</v>
      </c>
      <c r="B266" s="126" t="s">
        <v>142</v>
      </c>
      <c r="C266" s="159"/>
      <c r="D266" s="106"/>
      <c r="E266" s="106"/>
      <c r="F266" s="113"/>
      <c r="G266" s="113"/>
      <c r="H266" s="113"/>
      <c r="I266" s="428"/>
      <c r="J266" s="448"/>
      <c r="K266" s="113"/>
      <c r="L266" s="114"/>
      <c r="M266" s="299">
        <f t="shared" si="97"/>
        <v>0</v>
      </c>
    </row>
    <row r="267" spans="1:13">
      <c r="A267" s="272" t="s">
        <v>525</v>
      </c>
      <c r="B267" s="126" t="s">
        <v>143</v>
      </c>
      <c r="C267" s="159"/>
      <c r="D267" s="106"/>
      <c r="E267" s="106"/>
      <c r="F267" s="113"/>
      <c r="G267" s="113"/>
      <c r="H267" s="113"/>
      <c r="I267" s="428"/>
      <c r="J267" s="448"/>
      <c r="K267" s="113"/>
      <c r="L267" s="114"/>
      <c r="M267" s="299">
        <f t="shared" si="97"/>
        <v>0</v>
      </c>
    </row>
    <row r="268" spans="1:13">
      <c r="A268" s="272" t="s">
        <v>526</v>
      </c>
      <c r="B268" s="126" t="s">
        <v>144</v>
      </c>
      <c r="C268" s="159"/>
      <c r="D268" s="106"/>
      <c r="E268" s="106"/>
      <c r="F268" s="113"/>
      <c r="G268" s="113"/>
      <c r="H268" s="113"/>
      <c r="I268" s="428"/>
      <c r="J268" s="448"/>
      <c r="K268" s="113"/>
      <c r="L268" s="114"/>
      <c r="M268" s="299">
        <f t="shared" si="97"/>
        <v>0</v>
      </c>
    </row>
    <row r="269" spans="1:13">
      <c r="A269" s="272" t="s">
        <v>527</v>
      </c>
      <c r="B269" s="126" t="s">
        <v>145</v>
      </c>
      <c r="C269" s="159"/>
      <c r="D269" s="106"/>
      <c r="E269" s="106"/>
      <c r="F269" s="113"/>
      <c r="G269" s="113"/>
      <c r="H269" s="113"/>
      <c r="I269" s="428"/>
      <c r="J269" s="448"/>
      <c r="K269" s="113"/>
      <c r="L269" s="114"/>
      <c r="M269" s="299">
        <f t="shared" si="97"/>
        <v>0</v>
      </c>
    </row>
    <row r="270" spans="1:13">
      <c r="A270" s="272" t="s">
        <v>360</v>
      </c>
      <c r="B270" s="126" t="s">
        <v>146</v>
      </c>
      <c r="C270" s="159"/>
      <c r="D270" s="106"/>
      <c r="E270" s="106"/>
      <c r="F270" s="113"/>
      <c r="G270" s="113"/>
      <c r="H270" s="113"/>
      <c r="I270" s="428"/>
      <c r="J270" s="448"/>
      <c r="K270" s="113"/>
      <c r="L270" s="114"/>
      <c r="M270" s="299">
        <f t="shared" si="97"/>
        <v>0</v>
      </c>
    </row>
    <row r="271" spans="1:13">
      <c r="A271" s="272" t="s">
        <v>528</v>
      </c>
      <c r="B271" s="126" t="s">
        <v>147</v>
      </c>
      <c r="C271" s="159"/>
      <c r="D271" s="106"/>
      <c r="E271" s="106"/>
      <c r="F271" s="113"/>
      <c r="G271" s="113"/>
      <c r="H271" s="113"/>
      <c r="I271" s="428"/>
      <c r="J271" s="448"/>
      <c r="K271" s="113"/>
      <c r="L271" s="114"/>
      <c r="M271" s="299">
        <f t="shared" si="97"/>
        <v>0</v>
      </c>
    </row>
    <row r="272" spans="1:13">
      <c r="A272" s="272" t="s">
        <v>359</v>
      </c>
      <c r="B272" s="126" t="s">
        <v>148</v>
      </c>
      <c r="C272" s="159"/>
      <c r="D272" s="106"/>
      <c r="E272" s="106"/>
      <c r="F272" s="113"/>
      <c r="G272" s="113"/>
      <c r="H272" s="113"/>
      <c r="I272" s="428"/>
      <c r="J272" s="448"/>
      <c r="K272" s="113"/>
      <c r="L272" s="114"/>
      <c r="M272" s="299">
        <f t="shared" si="97"/>
        <v>0</v>
      </c>
    </row>
    <row r="273" spans="1:13">
      <c r="A273" s="272" t="s">
        <v>529</v>
      </c>
      <c r="B273" s="126" t="s">
        <v>149</v>
      </c>
      <c r="C273" s="159"/>
      <c r="D273" s="106"/>
      <c r="E273" s="106"/>
      <c r="F273" s="113"/>
      <c r="G273" s="113"/>
      <c r="H273" s="113"/>
      <c r="I273" s="428"/>
      <c r="J273" s="448"/>
      <c r="K273" s="113"/>
      <c r="L273" s="114"/>
      <c r="M273" s="299">
        <f t="shared" si="97"/>
        <v>0</v>
      </c>
    </row>
    <row r="274" spans="1:13">
      <c r="A274" s="272" t="s">
        <v>530</v>
      </c>
      <c r="B274" s="126" t="s">
        <v>150</v>
      </c>
      <c r="C274" s="159"/>
      <c r="D274" s="106"/>
      <c r="E274" s="106"/>
      <c r="F274" s="113"/>
      <c r="G274" s="113"/>
      <c r="H274" s="113"/>
      <c r="I274" s="428"/>
      <c r="J274" s="448"/>
      <c r="K274" s="113"/>
      <c r="L274" s="114"/>
      <c r="M274" s="299">
        <f t="shared" si="97"/>
        <v>0</v>
      </c>
    </row>
    <row r="275" spans="1:13">
      <c r="A275" s="272" t="s">
        <v>531</v>
      </c>
      <c r="B275" s="126" t="s">
        <v>151</v>
      </c>
      <c r="C275" s="159"/>
      <c r="D275" s="106"/>
      <c r="E275" s="106"/>
      <c r="F275" s="113"/>
      <c r="G275" s="113"/>
      <c r="H275" s="113"/>
      <c r="I275" s="428"/>
      <c r="J275" s="448"/>
      <c r="K275" s="113"/>
      <c r="L275" s="114"/>
      <c r="M275" s="299">
        <f t="shared" si="97"/>
        <v>0</v>
      </c>
    </row>
    <row r="276" spans="1:13">
      <c r="A276" s="272" t="s">
        <v>532</v>
      </c>
      <c r="B276" s="126" t="s">
        <v>152</v>
      </c>
      <c r="C276" s="159"/>
      <c r="D276" s="106"/>
      <c r="E276" s="106"/>
      <c r="F276" s="113"/>
      <c r="G276" s="113"/>
      <c r="H276" s="113"/>
      <c r="I276" s="428"/>
      <c r="J276" s="448"/>
      <c r="K276" s="113"/>
      <c r="L276" s="114"/>
      <c r="M276" s="299">
        <f t="shared" si="97"/>
        <v>0</v>
      </c>
    </row>
    <row r="277" spans="1:13">
      <c r="A277" s="272" t="s">
        <v>533</v>
      </c>
      <c r="B277" s="126" t="s">
        <v>153</v>
      </c>
      <c r="C277" s="159"/>
      <c r="D277" s="106"/>
      <c r="E277" s="106"/>
      <c r="F277" s="113"/>
      <c r="G277" s="113"/>
      <c r="H277" s="113"/>
      <c r="I277" s="428"/>
      <c r="J277" s="448"/>
      <c r="K277" s="113"/>
      <c r="L277" s="114"/>
      <c r="M277" s="299">
        <f t="shared" si="97"/>
        <v>0</v>
      </c>
    </row>
    <row r="278" spans="1:13">
      <c r="A278" s="272" t="s">
        <v>534</v>
      </c>
      <c r="B278" s="126" t="s">
        <v>154</v>
      </c>
      <c r="C278" s="159"/>
      <c r="D278" s="106"/>
      <c r="E278" s="106"/>
      <c r="F278" s="113"/>
      <c r="G278" s="113"/>
      <c r="H278" s="113"/>
      <c r="I278" s="428"/>
      <c r="J278" s="448"/>
      <c r="K278" s="113"/>
      <c r="L278" s="114"/>
      <c r="M278" s="299">
        <f t="shared" si="97"/>
        <v>0</v>
      </c>
    </row>
    <row r="279" spans="1:13">
      <c r="A279" s="272" t="s">
        <v>535</v>
      </c>
      <c r="B279" s="126" t="s">
        <v>155</v>
      </c>
      <c r="C279" s="159"/>
      <c r="D279" s="106"/>
      <c r="E279" s="106"/>
      <c r="F279" s="113"/>
      <c r="G279" s="113"/>
      <c r="H279" s="113"/>
      <c r="I279" s="428"/>
      <c r="J279" s="448"/>
      <c r="K279" s="113"/>
      <c r="L279" s="114"/>
      <c r="M279" s="299">
        <f t="shared" si="97"/>
        <v>0</v>
      </c>
    </row>
    <row r="280" spans="1:13">
      <c r="A280" s="272" t="s">
        <v>536</v>
      </c>
      <c r="B280" s="126" t="s">
        <v>156</v>
      </c>
      <c r="C280" s="159"/>
      <c r="D280" s="106"/>
      <c r="E280" s="106"/>
      <c r="F280" s="113"/>
      <c r="G280" s="113"/>
      <c r="H280" s="113"/>
      <c r="I280" s="428"/>
      <c r="J280" s="448"/>
      <c r="K280" s="113"/>
      <c r="L280" s="114"/>
      <c r="M280" s="299">
        <f t="shared" si="97"/>
        <v>0</v>
      </c>
    </row>
    <row r="281" spans="1:13">
      <c r="A281" s="272" t="s">
        <v>537</v>
      </c>
      <c r="B281" s="126" t="s">
        <v>157</v>
      </c>
      <c r="C281" s="159"/>
      <c r="D281" s="106"/>
      <c r="E281" s="106"/>
      <c r="F281" s="113"/>
      <c r="G281" s="113"/>
      <c r="H281" s="113"/>
      <c r="I281" s="428"/>
      <c r="J281" s="448"/>
      <c r="K281" s="113"/>
      <c r="L281" s="114"/>
      <c r="M281" s="299">
        <f t="shared" si="97"/>
        <v>0</v>
      </c>
    </row>
    <row r="282" spans="1:13">
      <c r="A282" s="272" t="s">
        <v>538</v>
      </c>
      <c r="B282" s="126" t="s">
        <v>158</v>
      </c>
      <c r="C282" s="159"/>
      <c r="D282" s="106"/>
      <c r="E282" s="106"/>
      <c r="F282" s="113"/>
      <c r="G282" s="113"/>
      <c r="H282" s="113"/>
      <c r="I282" s="428"/>
      <c r="J282" s="448"/>
      <c r="K282" s="113"/>
      <c r="L282" s="114"/>
      <c r="M282" s="299">
        <f t="shared" si="97"/>
        <v>0</v>
      </c>
    </row>
    <row r="283" spans="1:13">
      <c r="A283" s="272" t="s">
        <v>539</v>
      </c>
      <c r="B283" s="126" t="s">
        <v>159</v>
      </c>
      <c r="C283" s="159"/>
      <c r="D283" s="106"/>
      <c r="E283" s="106"/>
      <c r="F283" s="113"/>
      <c r="G283" s="113"/>
      <c r="H283" s="113"/>
      <c r="I283" s="428"/>
      <c r="J283" s="448"/>
      <c r="K283" s="113"/>
      <c r="L283" s="114"/>
      <c r="M283" s="299">
        <f t="shared" si="97"/>
        <v>0</v>
      </c>
    </row>
    <row r="284" spans="1:13">
      <c r="A284" s="258" t="s">
        <v>540</v>
      </c>
      <c r="B284" s="128" t="s">
        <v>160</v>
      </c>
      <c r="C284" s="161"/>
      <c r="D284" s="106"/>
      <c r="E284" s="106"/>
      <c r="F284" s="115"/>
      <c r="G284" s="115"/>
      <c r="H284" s="115"/>
      <c r="I284" s="426"/>
      <c r="J284" s="446"/>
      <c r="K284" s="115"/>
      <c r="L284" s="115"/>
      <c r="M284" s="299">
        <f t="shared" si="97"/>
        <v>0</v>
      </c>
    </row>
    <row r="285" spans="1:13">
      <c r="A285" s="272" t="s">
        <v>541</v>
      </c>
      <c r="B285" s="126" t="s">
        <v>161</v>
      </c>
      <c r="C285" s="159"/>
      <c r="D285" s="106"/>
      <c r="E285" s="106"/>
      <c r="F285" s="113"/>
      <c r="G285" s="113"/>
      <c r="H285" s="113"/>
      <c r="I285" s="428"/>
      <c r="J285" s="448"/>
      <c r="K285" s="113"/>
      <c r="L285" s="114"/>
      <c r="M285" s="299">
        <f t="shared" si="97"/>
        <v>0</v>
      </c>
    </row>
    <row r="286" spans="1:13" ht="17.25">
      <c r="A286" s="329" t="s">
        <v>717</v>
      </c>
      <c r="B286" s="330" t="s">
        <v>708</v>
      </c>
      <c r="C286" s="384" t="s">
        <v>125</v>
      </c>
      <c r="D286" s="339"/>
      <c r="E286" s="339"/>
      <c r="F286" s="331"/>
      <c r="G286" s="331"/>
      <c r="H286" s="331"/>
      <c r="I286" s="441"/>
      <c r="J286" s="461"/>
      <c r="K286" s="331"/>
      <c r="L286" s="331"/>
      <c r="M286" s="340">
        <f t="shared" si="97"/>
        <v>0</v>
      </c>
    </row>
    <row r="287" spans="1:13" ht="17.25">
      <c r="A287" s="323" t="s">
        <v>718</v>
      </c>
      <c r="B287" s="326" t="s">
        <v>705</v>
      </c>
      <c r="C287" s="385"/>
      <c r="D287" s="338"/>
      <c r="E287" s="338"/>
      <c r="F287" s="324"/>
      <c r="G287" s="324"/>
      <c r="H287" s="324"/>
      <c r="I287" s="428"/>
      <c r="J287" s="448"/>
      <c r="K287" s="324"/>
      <c r="L287" s="325"/>
      <c r="M287" s="299">
        <f t="shared" si="97"/>
        <v>0</v>
      </c>
    </row>
    <row r="288" spans="1:13" ht="17.25">
      <c r="A288" s="329" t="s">
        <v>719</v>
      </c>
      <c r="B288" s="330" t="s">
        <v>706</v>
      </c>
      <c r="C288" s="384" t="s">
        <v>125</v>
      </c>
      <c r="D288" s="339"/>
      <c r="E288" s="339"/>
      <c r="F288" s="331"/>
      <c r="G288" s="331"/>
      <c r="H288" s="331"/>
      <c r="I288" s="441"/>
      <c r="J288" s="461"/>
      <c r="K288" s="331"/>
      <c r="L288" s="331"/>
      <c r="M288" s="340">
        <f t="shared" si="97"/>
        <v>0</v>
      </c>
    </row>
    <row r="289" spans="1:13" ht="17.25">
      <c r="A289" s="323" t="s">
        <v>720</v>
      </c>
      <c r="B289" s="326" t="s">
        <v>707</v>
      </c>
      <c r="C289" s="385"/>
      <c r="D289" s="338"/>
      <c r="E289" s="338"/>
      <c r="F289" s="324"/>
      <c r="G289" s="324"/>
      <c r="H289" s="324"/>
      <c r="I289" s="428"/>
      <c r="J289" s="448"/>
      <c r="K289" s="324"/>
      <c r="L289" s="325"/>
      <c r="M289" s="299">
        <f t="shared" si="97"/>
        <v>0</v>
      </c>
    </row>
    <row r="290" spans="1:13" ht="25.5">
      <c r="A290" s="329" t="s">
        <v>721</v>
      </c>
      <c r="B290" s="330" t="s">
        <v>709</v>
      </c>
      <c r="C290" s="384" t="s">
        <v>125</v>
      </c>
      <c r="D290" s="339"/>
      <c r="E290" s="339"/>
      <c r="F290" s="331"/>
      <c r="G290" s="331"/>
      <c r="H290" s="331"/>
      <c r="I290" s="441"/>
      <c r="J290" s="461"/>
      <c r="K290" s="331"/>
      <c r="L290" s="331"/>
      <c r="M290" s="340">
        <f t="shared" si="97"/>
        <v>0</v>
      </c>
    </row>
    <row r="291" spans="1:13" ht="25.5">
      <c r="A291" s="323" t="s">
        <v>722</v>
      </c>
      <c r="B291" s="326" t="s">
        <v>710</v>
      </c>
      <c r="C291" s="385"/>
      <c r="D291" s="338"/>
      <c r="E291" s="338"/>
      <c r="F291" s="324"/>
      <c r="G291" s="324"/>
      <c r="H291" s="324"/>
      <c r="I291" s="428"/>
      <c r="J291" s="448"/>
      <c r="K291" s="324"/>
      <c r="L291" s="325"/>
      <c r="M291" s="299">
        <f t="shared" si="97"/>
        <v>0</v>
      </c>
    </row>
    <row r="292" spans="1:13" ht="25.5">
      <c r="A292" s="329" t="s">
        <v>723</v>
      </c>
      <c r="B292" s="330" t="s">
        <v>711</v>
      </c>
      <c r="C292" s="384" t="s">
        <v>125</v>
      </c>
      <c r="D292" s="339"/>
      <c r="E292" s="339"/>
      <c r="F292" s="331"/>
      <c r="G292" s="331"/>
      <c r="H292" s="331"/>
      <c r="I292" s="441"/>
      <c r="J292" s="461"/>
      <c r="K292" s="331"/>
      <c r="L292" s="331"/>
      <c r="M292" s="340">
        <f t="shared" si="97"/>
        <v>0</v>
      </c>
    </row>
    <row r="293" spans="1:13" ht="25.5">
      <c r="A293" s="323" t="s">
        <v>724</v>
      </c>
      <c r="B293" s="326" t="s">
        <v>712</v>
      </c>
      <c r="C293" s="332"/>
      <c r="D293" s="338"/>
      <c r="E293" s="338"/>
      <c r="F293" s="324"/>
      <c r="G293" s="324"/>
      <c r="H293" s="324"/>
      <c r="I293" s="428"/>
      <c r="J293" s="448"/>
      <c r="K293" s="324"/>
      <c r="L293" s="325"/>
      <c r="M293" s="299">
        <f t="shared" si="97"/>
        <v>0</v>
      </c>
    </row>
    <row r="294" spans="1:13">
      <c r="A294" s="272" t="s">
        <v>542</v>
      </c>
      <c r="B294" s="126" t="s">
        <v>162</v>
      </c>
      <c r="C294" s="159"/>
      <c r="D294" s="106"/>
      <c r="E294" s="106"/>
      <c r="F294" s="113"/>
      <c r="G294" s="113"/>
      <c r="H294" s="113"/>
      <c r="I294" s="428"/>
      <c r="J294" s="448"/>
      <c r="K294" s="113"/>
      <c r="L294" s="114"/>
      <c r="M294" s="299">
        <f t="shared" si="97"/>
        <v>0</v>
      </c>
    </row>
    <row r="295" spans="1:13">
      <c r="A295" s="272" t="s">
        <v>543</v>
      </c>
      <c r="B295" s="126" t="s">
        <v>163</v>
      </c>
      <c r="C295" s="159"/>
      <c r="D295" s="106"/>
      <c r="E295" s="106"/>
      <c r="F295" s="113"/>
      <c r="G295" s="113"/>
      <c r="H295" s="113"/>
      <c r="I295" s="428"/>
      <c r="J295" s="448"/>
      <c r="K295" s="113"/>
      <c r="L295" s="114"/>
      <c r="M295" s="299">
        <f t="shared" si="97"/>
        <v>0</v>
      </c>
    </row>
    <row r="296" spans="1:13">
      <c r="A296" s="272" t="s">
        <v>544</v>
      </c>
      <c r="B296" s="126" t="s">
        <v>164</v>
      </c>
      <c r="C296" s="159"/>
      <c r="D296" s="106"/>
      <c r="E296" s="106"/>
      <c r="F296" s="113"/>
      <c r="G296" s="113"/>
      <c r="H296" s="113"/>
      <c r="I296" s="428"/>
      <c r="J296" s="448"/>
      <c r="K296" s="113"/>
      <c r="L296" s="114"/>
      <c r="M296" s="299">
        <f t="shared" si="97"/>
        <v>0</v>
      </c>
    </row>
    <row r="297" spans="1:13">
      <c r="A297" s="272" t="s">
        <v>545</v>
      </c>
      <c r="B297" s="126" t="s">
        <v>165</v>
      </c>
      <c r="C297" s="159"/>
      <c r="D297" s="106"/>
      <c r="E297" s="106"/>
      <c r="F297" s="113"/>
      <c r="G297" s="113"/>
      <c r="H297" s="113"/>
      <c r="I297" s="428"/>
      <c r="J297" s="448"/>
      <c r="K297" s="113"/>
      <c r="L297" s="114"/>
      <c r="M297" s="299">
        <f t="shared" si="97"/>
        <v>0</v>
      </c>
    </row>
    <row r="298" spans="1:13">
      <c r="A298" s="272" t="s">
        <v>546</v>
      </c>
      <c r="B298" s="126" t="s">
        <v>166</v>
      </c>
      <c r="C298" s="159"/>
      <c r="D298" s="106"/>
      <c r="E298" s="106"/>
      <c r="F298" s="113"/>
      <c r="G298" s="113"/>
      <c r="H298" s="113"/>
      <c r="I298" s="428"/>
      <c r="J298" s="448"/>
      <c r="K298" s="113"/>
      <c r="L298" s="114"/>
      <c r="M298" s="299">
        <f t="shared" si="97"/>
        <v>0</v>
      </c>
    </row>
    <row r="299" spans="1:13">
      <c r="A299" s="272" t="s">
        <v>547</v>
      </c>
      <c r="B299" s="126" t="s">
        <v>167</v>
      </c>
      <c r="C299" s="159"/>
      <c r="D299" s="106"/>
      <c r="E299" s="106"/>
      <c r="F299" s="113"/>
      <c r="G299" s="113"/>
      <c r="H299" s="113"/>
      <c r="I299" s="428"/>
      <c r="J299" s="448"/>
      <c r="K299" s="113"/>
      <c r="L299" s="114"/>
      <c r="M299" s="299">
        <f t="shared" si="97"/>
        <v>0</v>
      </c>
    </row>
    <row r="300" spans="1:13">
      <c r="A300" s="272" t="s">
        <v>548</v>
      </c>
      <c r="B300" s="126" t="s">
        <v>168</v>
      </c>
      <c r="C300" s="159"/>
      <c r="D300" s="106"/>
      <c r="E300" s="106"/>
      <c r="F300" s="113"/>
      <c r="G300" s="113"/>
      <c r="H300" s="113"/>
      <c r="I300" s="428"/>
      <c r="J300" s="448"/>
      <c r="K300" s="113"/>
      <c r="L300" s="114"/>
      <c r="M300" s="299">
        <f t="shared" si="97"/>
        <v>0</v>
      </c>
    </row>
    <row r="301" spans="1:13">
      <c r="A301" s="272" t="s">
        <v>549</v>
      </c>
      <c r="B301" s="126" t="s">
        <v>169</v>
      </c>
      <c r="C301" s="159"/>
      <c r="D301" s="106"/>
      <c r="E301" s="106"/>
      <c r="F301" s="113"/>
      <c r="G301" s="113"/>
      <c r="H301" s="113"/>
      <c r="I301" s="428"/>
      <c r="J301" s="448"/>
      <c r="K301" s="113"/>
      <c r="L301" s="114"/>
      <c r="M301" s="299">
        <f t="shared" si="97"/>
        <v>0</v>
      </c>
    </row>
    <row r="302" spans="1:13">
      <c r="A302" s="272" t="s">
        <v>550</v>
      </c>
      <c r="B302" s="126" t="s">
        <v>661</v>
      </c>
      <c r="C302" s="159"/>
      <c r="D302" s="106"/>
      <c r="E302" s="106"/>
      <c r="F302" s="113"/>
      <c r="G302" s="113"/>
      <c r="H302" s="113"/>
      <c r="I302" s="428"/>
      <c r="J302" s="448"/>
      <c r="K302" s="113"/>
      <c r="L302" s="114"/>
      <c r="M302" s="299">
        <f t="shared" si="97"/>
        <v>0</v>
      </c>
    </row>
    <row r="303" spans="1:13">
      <c r="A303" s="272" t="s">
        <v>551</v>
      </c>
      <c r="B303" s="126" t="s">
        <v>662</v>
      </c>
      <c r="C303" s="159"/>
      <c r="D303" s="106"/>
      <c r="E303" s="106"/>
      <c r="F303" s="113"/>
      <c r="G303" s="113"/>
      <c r="H303" s="113"/>
      <c r="I303" s="428"/>
      <c r="J303" s="448"/>
      <c r="K303" s="113"/>
      <c r="L303" s="114"/>
      <c r="M303" s="299">
        <f t="shared" si="97"/>
        <v>0</v>
      </c>
    </row>
    <row r="304" spans="1:13">
      <c r="A304" s="272" t="s">
        <v>552</v>
      </c>
      <c r="B304" s="126" t="s">
        <v>663</v>
      </c>
      <c r="C304" s="159"/>
      <c r="D304" s="106"/>
      <c r="E304" s="106"/>
      <c r="F304" s="113"/>
      <c r="G304" s="113"/>
      <c r="H304" s="113"/>
      <c r="I304" s="428"/>
      <c r="J304" s="448"/>
      <c r="K304" s="113"/>
      <c r="L304" s="114"/>
      <c r="M304" s="299">
        <f t="shared" si="97"/>
        <v>0</v>
      </c>
    </row>
    <row r="305" spans="1:13">
      <c r="A305" s="272" t="s">
        <v>553</v>
      </c>
      <c r="B305" s="126" t="s">
        <v>664</v>
      </c>
      <c r="C305" s="159"/>
      <c r="D305" s="106"/>
      <c r="E305" s="106"/>
      <c r="F305" s="113"/>
      <c r="G305" s="113"/>
      <c r="H305" s="113"/>
      <c r="I305" s="428"/>
      <c r="J305" s="448"/>
      <c r="K305" s="113"/>
      <c r="L305" s="114"/>
      <c r="M305" s="299">
        <f t="shared" si="97"/>
        <v>0</v>
      </c>
    </row>
    <row r="306" spans="1:13">
      <c r="A306" s="293" t="s">
        <v>673</v>
      </c>
      <c r="B306" s="254" t="s">
        <v>668</v>
      </c>
      <c r="C306" s="261"/>
      <c r="D306" s="262"/>
      <c r="E306" s="262"/>
      <c r="F306" s="263"/>
      <c r="G306" s="263"/>
      <c r="H306" s="263"/>
      <c r="I306" s="428"/>
      <c r="J306" s="448"/>
      <c r="K306" s="263"/>
      <c r="L306" s="264"/>
      <c r="M306" s="299">
        <f t="shared" si="97"/>
        <v>0</v>
      </c>
    </row>
    <row r="307" spans="1:13">
      <c r="A307" s="272" t="s">
        <v>554</v>
      </c>
      <c r="B307" s="126" t="s">
        <v>170</v>
      </c>
      <c r="C307" s="159"/>
      <c r="D307" s="106"/>
      <c r="E307" s="106"/>
      <c r="F307" s="113"/>
      <c r="G307" s="113"/>
      <c r="H307" s="113"/>
      <c r="I307" s="428"/>
      <c r="J307" s="448"/>
      <c r="K307" s="113"/>
      <c r="L307" s="114"/>
      <c r="M307" s="299">
        <f t="shared" si="97"/>
        <v>0</v>
      </c>
    </row>
    <row r="308" spans="1:13">
      <c r="A308" s="272" t="s">
        <v>555</v>
      </c>
      <c r="B308" s="126" t="s">
        <v>171</v>
      </c>
      <c r="C308" s="159"/>
      <c r="D308" s="106"/>
      <c r="E308" s="106"/>
      <c r="F308" s="113"/>
      <c r="G308" s="113"/>
      <c r="H308" s="113"/>
      <c r="I308" s="428"/>
      <c r="J308" s="448"/>
      <c r="K308" s="113"/>
      <c r="L308" s="114"/>
      <c r="M308" s="299">
        <f t="shared" si="97"/>
        <v>0</v>
      </c>
    </row>
    <row r="309" spans="1:13">
      <c r="A309" s="272" t="s">
        <v>556</v>
      </c>
      <c r="B309" s="126" t="s">
        <v>665</v>
      </c>
      <c r="C309" s="159"/>
      <c r="D309" s="106"/>
      <c r="E309" s="106"/>
      <c r="F309" s="113"/>
      <c r="G309" s="113"/>
      <c r="H309" s="113"/>
      <c r="I309" s="428"/>
      <c r="J309" s="448"/>
      <c r="K309" s="113"/>
      <c r="L309" s="114"/>
      <c r="M309" s="299">
        <f t="shared" si="97"/>
        <v>0</v>
      </c>
    </row>
    <row r="310" spans="1:13">
      <c r="A310" s="272" t="s">
        <v>557</v>
      </c>
      <c r="B310" s="126" t="s">
        <v>172</v>
      </c>
      <c r="C310" s="159"/>
      <c r="D310" s="106"/>
      <c r="E310" s="106"/>
      <c r="F310" s="113"/>
      <c r="G310" s="113"/>
      <c r="H310" s="113"/>
      <c r="I310" s="428"/>
      <c r="J310" s="448"/>
      <c r="K310" s="113"/>
      <c r="L310" s="114"/>
      <c r="M310" s="299">
        <f t="shared" si="97"/>
        <v>0</v>
      </c>
    </row>
    <row r="311" spans="1:13">
      <c r="A311" s="293" t="s">
        <v>674</v>
      </c>
      <c r="B311" s="254" t="s">
        <v>670</v>
      </c>
      <c r="C311" s="261"/>
      <c r="D311" s="262"/>
      <c r="E311" s="262"/>
      <c r="F311" s="263"/>
      <c r="G311" s="263"/>
      <c r="H311" s="263"/>
      <c r="I311" s="428"/>
      <c r="J311" s="448"/>
      <c r="K311" s="263"/>
      <c r="L311" s="264"/>
      <c r="M311" s="299">
        <f t="shared" si="97"/>
        <v>0</v>
      </c>
    </row>
    <row r="312" spans="1:13">
      <c r="A312" s="258" t="s">
        <v>558</v>
      </c>
      <c r="B312" s="128" t="s">
        <v>666</v>
      </c>
      <c r="C312" s="161"/>
      <c r="D312" s="106"/>
      <c r="E312" s="106"/>
      <c r="F312" s="115"/>
      <c r="G312" s="115"/>
      <c r="H312" s="115"/>
      <c r="I312" s="426"/>
      <c r="J312" s="446"/>
      <c r="K312" s="115"/>
      <c r="L312" s="115"/>
      <c r="M312" s="299">
        <f t="shared" si="97"/>
        <v>0</v>
      </c>
    </row>
    <row r="313" spans="1:13">
      <c r="A313" s="258" t="s">
        <v>559</v>
      </c>
      <c r="B313" s="128" t="s">
        <v>173</v>
      </c>
      <c r="C313" s="161"/>
      <c r="D313" s="106"/>
      <c r="E313" s="106"/>
      <c r="F313" s="115"/>
      <c r="G313" s="115"/>
      <c r="H313" s="115"/>
      <c r="I313" s="426"/>
      <c r="J313" s="446"/>
      <c r="K313" s="115"/>
      <c r="L313" s="115"/>
      <c r="M313" s="299">
        <f t="shared" si="97"/>
        <v>0</v>
      </c>
    </row>
    <row r="314" spans="1:13">
      <c r="A314" s="294" t="s">
        <v>675</v>
      </c>
      <c r="B314" s="256" t="s">
        <v>672</v>
      </c>
      <c r="C314" s="265"/>
      <c r="D314" s="262"/>
      <c r="E314" s="262"/>
      <c r="F314" s="266"/>
      <c r="G314" s="266"/>
      <c r="H314" s="266"/>
      <c r="I314" s="426"/>
      <c r="J314" s="446"/>
      <c r="K314" s="266"/>
      <c r="L314" s="266"/>
      <c r="M314" s="299">
        <f t="shared" si="97"/>
        <v>0</v>
      </c>
    </row>
    <row r="315" spans="1:13" ht="17.25">
      <c r="A315" s="312" t="s">
        <v>686</v>
      </c>
      <c r="B315" s="315" t="s">
        <v>683</v>
      </c>
      <c r="C315" s="314"/>
      <c r="D315" s="317"/>
      <c r="E315" s="317"/>
      <c r="F315" s="313"/>
      <c r="G315" s="313"/>
      <c r="H315" s="313"/>
      <c r="I315" s="426"/>
      <c r="J315" s="446"/>
      <c r="K315" s="313"/>
      <c r="L315" s="313"/>
      <c r="M315" s="299">
        <f t="shared" si="97"/>
        <v>0</v>
      </c>
    </row>
    <row r="316" spans="1:13" ht="17.25">
      <c r="A316" s="312" t="s">
        <v>687</v>
      </c>
      <c r="B316" s="315" t="s">
        <v>684</v>
      </c>
      <c r="C316" s="314"/>
      <c r="D316" s="317"/>
      <c r="E316" s="317"/>
      <c r="F316" s="313"/>
      <c r="G316" s="313"/>
      <c r="H316" s="313"/>
      <c r="I316" s="426"/>
      <c r="J316" s="446"/>
      <c r="K316" s="313"/>
      <c r="L316" s="313"/>
      <c r="M316" s="299">
        <f t="shared" si="97"/>
        <v>0</v>
      </c>
    </row>
    <row r="317" spans="1:13">
      <c r="A317" s="312" t="s">
        <v>688</v>
      </c>
      <c r="B317" s="315" t="s">
        <v>685</v>
      </c>
      <c r="C317" s="314"/>
      <c r="D317" s="317"/>
      <c r="E317" s="317"/>
      <c r="F317" s="313"/>
      <c r="G317" s="313"/>
      <c r="H317" s="313"/>
      <c r="I317" s="426"/>
      <c r="J317" s="446"/>
      <c r="K317" s="313"/>
      <c r="L317" s="313"/>
      <c r="M317" s="299">
        <f t="shared" si="97"/>
        <v>0</v>
      </c>
    </row>
    <row r="318" spans="1:13">
      <c r="A318" s="272" t="s">
        <v>560</v>
      </c>
      <c r="B318" s="126" t="s">
        <v>174</v>
      </c>
      <c r="C318" s="159"/>
      <c r="D318" s="106"/>
      <c r="E318" s="106"/>
      <c r="F318" s="113"/>
      <c r="G318" s="113"/>
      <c r="H318" s="113"/>
      <c r="I318" s="428"/>
      <c r="J318" s="448"/>
      <c r="K318" s="113"/>
      <c r="L318" s="114"/>
      <c r="M318" s="299">
        <f t="shared" si="97"/>
        <v>0</v>
      </c>
    </row>
    <row r="319" spans="1:13">
      <c r="A319" s="272" t="s">
        <v>561</v>
      </c>
      <c r="B319" s="126" t="s">
        <v>175</v>
      </c>
      <c r="C319" s="159"/>
      <c r="D319" s="106"/>
      <c r="E319" s="106"/>
      <c r="F319" s="113"/>
      <c r="G319" s="113"/>
      <c r="H319" s="113"/>
      <c r="I319" s="428"/>
      <c r="J319" s="448"/>
      <c r="K319" s="113"/>
      <c r="L319" s="114"/>
      <c r="M319" s="299">
        <f t="shared" si="97"/>
        <v>0</v>
      </c>
    </row>
    <row r="320" spans="1:13">
      <c r="A320" s="274" t="s">
        <v>562</v>
      </c>
      <c r="B320" s="128" t="s">
        <v>176</v>
      </c>
      <c r="C320" s="161"/>
      <c r="D320" s="106"/>
      <c r="E320" s="106"/>
      <c r="F320" s="115"/>
      <c r="G320" s="115"/>
      <c r="H320" s="115"/>
      <c r="I320" s="426"/>
      <c r="J320" s="446"/>
      <c r="K320" s="115"/>
      <c r="L320" s="115"/>
      <c r="M320" s="299">
        <f t="shared" si="97"/>
        <v>0</v>
      </c>
    </row>
    <row r="321" spans="1:13">
      <c r="A321" s="272" t="s">
        <v>563</v>
      </c>
      <c r="B321" s="126" t="s">
        <v>177</v>
      </c>
      <c r="C321" s="159"/>
      <c r="D321" s="106"/>
      <c r="E321" s="106"/>
      <c r="F321" s="113"/>
      <c r="G321" s="113"/>
      <c r="H321" s="113"/>
      <c r="I321" s="428"/>
      <c r="J321" s="448"/>
      <c r="K321" s="113"/>
      <c r="L321" s="114"/>
      <c r="M321" s="299">
        <f t="shared" ref="M321:M384" si="98">SUM(D321:L321)</f>
        <v>0</v>
      </c>
    </row>
    <row r="322" spans="1:13">
      <c r="A322" s="272" t="s">
        <v>564</v>
      </c>
      <c r="B322" s="126" t="s">
        <v>178</v>
      </c>
      <c r="C322" s="159"/>
      <c r="D322" s="106"/>
      <c r="E322" s="106"/>
      <c r="F322" s="113"/>
      <c r="G322" s="113"/>
      <c r="H322" s="113"/>
      <c r="I322" s="428"/>
      <c r="J322" s="448"/>
      <c r="K322" s="113"/>
      <c r="L322" s="114"/>
      <c r="M322" s="299">
        <f t="shared" si="98"/>
        <v>0</v>
      </c>
    </row>
    <row r="323" spans="1:13">
      <c r="A323" s="258" t="s">
        <v>565</v>
      </c>
      <c r="B323" s="128" t="s">
        <v>179</v>
      </c>
      <c r="C323" s="161"/>
      <c r="D323" s="106"/>
      <c r="E323" s="106"/>
      <c r="F323" s="115"/>
      <c r="G323" s="115"/>
      <c r="H323" s="115"/>
      <c r="I323" s="426"/>
      <c r="J323" s="446"/>
      <c r="K323" s="115"/>
      <c r="L323" s="115"/>
      <c r="M323" s="299">
        <f t="shared" si="98"/>
        <v>0</v>
      </c>
    </row>
    <row r="324" spans="1:13">
      <c r="A324" s="272" t="s">
        <v>566</v>
      </c>
      <c r="B324" s="126" t="s">
        <v>180</v>
      </c>
      <c r="C324" s="159"/>
      <c r="D324" s="106"/>
      <c r="E324" s="106"/>
      <c r="F324" s="113"/>
      <c r="G324" s="113"/>
      <c r="H324" s="113"/>
      <c r="I324" s="428"/>
      <c r="J324" s="448"/>
      <c r="K324" s="113"/>
      <c r="L324" s="114"/>
      <c r="M324" s="299">
        <f t="shared" si="98"/>
        <v>0</v>
      </c>
    </row>
    <row r="325" spans="1:13">
      <c r="A325" s="274" t="s">
        <v>567</v>
      </c>
      <c r="B325" s="128" t="s">
        <v>181</v>
      </c>
      <c r="C325" s="160"/>
      <c r="D325" s="106"/>
      <c r="E325" s="106"/>
      <c r="F325" s="114"/>
      <c r="G325" s="114"/>
      <c r="H325" s="114"/>
      <c r="I325" s="440"/>
      <c r="J325" s="460"/>
      <c r="K325" s="114"/>
      <c r="L325" s="114"/>
      <c r="M325" s="299">
        <f t="shared" si="98"/>
        <v>0</v>
      </c>
    </row>
    <row r="326" spans="1:13">
      <c r="A326" s="272" t="s">
        <v>568</v>
      </c>
      <c r="B326" s="126" t="s">
        <v>182</v>
      </c>
      <c r="C326" s="159"/>
      <c r="D326" s="106"/>
      <c r="E326" s="106"/>
      <c r="F326" s="113"/>
      <c r="G326" s="113"/>
      <c r="H326" s="113"/>
      <c r="I326" s="428"/>
      <c r="J326" s="448"/>
      <c r="K326" s="113"/>
      <c r="L326" s="114"/>
      <c r="M326" s="299">
        <f t="shared" si="98"/>
        <v>0</v>
      </c>
    </row>
    <row r="327" spans="1:13">
      <c r="A327" s="272" t="s">
        <v>569</v>
      </c>
      <c r="B327" s="126" t="s">
        <v>183</v>
      </c>
      <c r="C327" s="159"/>
      <c r="D327" s="106"/>
      <c r="E327" s="106"/>
      <c r="F327" s="113"/>
      <c r="G327" s="113"/>
      <c r="H327" s="113"/>
      <c r="I327" s="428"/>
      <c r="J327" s="448"/>
      <c r="K327" s="113"/>
      <c r="L327" s="114"/>
      <c r="M327" s="299">
        <f t="shared" si="98"/>
        <v>0</v>
      </c>
    </row>
    <row r="328" spans="1:13">
      <c r="A328" s="272" t="s">
        <v>570</v>
      </c>
      <c r="B328" s="126" t="s">
        <v>184</v>
      </c>
      <c r="C328" s="159"/>
      <c r="D328" s="106"/>
      <c r="E328" s="106"/>
      <c r="F328" s="113"/>
      <c r="G328" s="113"/>
      <c r="H328" s="113"/>
      <c r="I328" s="428"/>
      <c r="J328" s="448"/>
      <c r="K328" s="113"/>
      <c r="L328" s="114"/>
      <c r="M328" s="299">
        <f t="shared" si="98"/>
        <v>0</v>
      </c>
    </row>
    <row r="329" spans="1:13">
      <c r="A329" s="274" t="s">
        <v>571</v>
      </c>
      <c r="B329" s="128" t="s">
        <v>185</v>
      </c>
      <c r="C329" s="160"/>
      <c r="D329" s="106"/>
      <c r="E329" s="106"/>
      <c r="F329" s="114"/>
      <c r="G329" s="114"/>
      <c r="H329" s="114"/>
      <c r="I329" s="440"/>
      <c r="J329" s="460"/>
      <c r="K329" s="114"/>
      <c r="L329" s="114"/>
      <c r="M329" s="299">
        <f t="shared" si="98"/>
        <v>0</v>
      </c>
    </row>
    <row r="330" spans="1:13">
      <c r="A330" s="272" t="s">
        <v>572</v>
      </c>
      <c r="B330" s="126" t="s">
        <v>186</v>
      </c>
      <c r="C330" s="159"/>
      <c r="D330" s="106"/>
      <c r="E330" s="106"/>
      <c r="F330" s="113"/>
      <c r="G330" s="113"/>
      <c r="H330" s="113"/>
      <c r="I330" s="428"/>
      <c r="J330" s="448"/>
      <c r="K330" s="113"/>
      <c r="L330" s="114"/>
      <c r="M330" s="299">
        <f t="shared" si="98"/>
        <v>0</v>
      </c>
    </row>
    <row r="331" spans="1:13">
      <c r="A331" s="272" t="s">
        <v>573</v>
      </c>
      <c r="B331" s="126" t="s">
        <v>187</v>
      </c>
      <c r="C331" s="159"/>
      <c r="D331" s="106"/>
      <c r="E331" s="106"/>
      <c r="F331" s="113"/>
      <c r="G331" s="113"/>
      <c r="H331" s="113"/>
      <c r="I331" s="428"/>
      <c r="J331" s="448"/>
      <c r="K331" s="113"/>
      <c r="L331" s="114"/>
      <c r="M331" s="299">
        <f t="shared" si="98"/>
        <v>0</v>
      </c>
    </row>
    <row r="332" spans="1:13">
      <c r="A332" s="272" t="s">
        <v>574</v>
      </c>
      <c r="B332" s="127" t="s">
        <v>188</v>
      </c>
      <c r="C332" s="159"/>
      <c r="D332" s="106"/>
      <c r="E332" s="106"/>
      <c r="F332" s="113"/>
      <c r="G332" s="113"/>
      <c r="H332" s="113"/>
      <c r="I332" s="428"/>
      <c r="J332" s="448"/>
      <c r="K332" s="113"/>
      <c r="L332" s="114"/>
      <c r="M332" s="299">
        <f t="shared" si="98"/>
        <v>0</v>
      </c>
    </row>
    <row r="333" spans="1:13">
      <c r="A333" s="272" t="s">
        <v>575</v>
      </c>
      <c r="B333" s="126" t="s">
        <v>189</v>
      </c>
      <c r="C333" s="159"/>
      <c r="D333" s="106"/>
      <c r="E333" s="106"/>
      <c r="F333" s="113"/>
      <c r="G333" s="113"/>
      <c r="H333" s="113"/>
      <c r="I333" s="428"/>
      <c r="J333" s="448"/>
      <c r="K333" s="113"/>
      <c r="L333" s="114"/>
      <c r="M333" s="299">
        <f t="shared" si="98"/>
        <v>0</v>
      </c>
    </row>
    <row r="334" spans="1:13">
      <c r="A334" s="272" t="s">
        <v>576</v>
      </c>
      <c r="B334" s="126" t="s">
        <v>190</v>
      </c>
      <c r="C334" s="159"/>
      <c r="D334" s="106"/>
      <c r="E334" s="106"/>
      <c r="F334" s="113"/>
      <c r="G334" s="113"/>
      <c r="H334" s="113"/>
      <c r="I334" s="428"/>
      <c r="J334" s="448"/>
      <c r="K334" s="113"/>
      <c r="L334" s="114"/>
      <c r="M334" s="299">
        <f t="shared" si="98"/>
        <v>0</v>
      </c>
    </row>
    <row r="335" spans="1:13">
      <c r="A335" s="272" t="s">
        <v>577</v>
      </c>
      <c r="B335" s="126" t="s">
        <v>191</v>
      </c>
      <c r="C335" s="159"/>
      <c r="D335" s="106"/>
      <c r="E335" s="106"/>
      <c r="F335" s="113"/>
      <c r="G335" s="113"/>
      <c r="H335" s="113"/>
      <c r="I335" s="428"/>
      <c r="J335" s="448"/>
      <c r="K335" s="113"/>
      <c r="L335" s="114"/>
      <c r="M335" s="299">
        <f t="shared" si="98"/>
        <v>0</v>
      </c>
    </row>
    <row r="336" spans="1:13">
      <c r="A336" s="272" t="s">
        <v>578</v>
      </c>
      <c r="B336" s="126" t="s">
        <v>192</v>
      </c>
      <c r="C336" s="159"/>
      <c r="D336" s="106"/>
      <c r="E336" s="106"/>
      <c r="F336" s="113"/>
      <c r="G336" s="113"/>
      <c r="H336" s="113"/>
      <c r="I336" s="428"/>
      <c r="J336" s="448"/>
      <c r="K336" s="113"/>
      <c r="L336" s="114"/>
      <c r="M336" s="299">
        <f t="shared" si="98"/>
        <v>0</v>
      </c>
    </row>
    <row r="337" spans="1:13">
      <c r="A337" s="258" t="s">
        <v>579</v>
      </c>
      <c r="B337" s="128" t="s">
        <v>193</v>
      </c>
      <c r="C337" s="161"/>
      <c r="D337" s="106"/>
      <c r="E337" s="106"/>
      <c r="F337" s="115"/>
      <c r="G337" s="115"/>
      <c r="H337" s="115"/>
      <c r="I337" s="426"/>
      <c r="J337" s="446"/>
      <c r="K337" s="115"/>
      <c r="L337" s="115"/>
      <c r="M337" s="299">
        <f t="shared" si="98"/>
        <v>0</v>
      </c>
    </row>
    <row r="338" spans="1:13">
      <c r="A338" s="272" t="s">
        <v>365</v>
      </c>
      <c r="B338" s="126" t="s">
        <v>194</v>
      </c>
      <c r="C338" s="159"/>
      <c r="D338" s="106"/>
      <c r="E338" s="106"/>
      <c r="F338" s="113"/>
      <c r="G338" s="113"/>
      <c r="H338" s="113"/>
      <c r="I338" s="428"/>
      <c r="J338" s="448"/>
      <c r="K338" s="113"/>
      <c r="L338" s="114"/>
      <c r="M338" s="299">
        <f t="shared" si="98"/>
        <v>0</v>
      </c>
    </row>
    <row r="339" spans="1:13">
      <c r="A339" s="272" t="s">
        <v>580</v>
      </c>
      <c r="B339" s="126" t="s">
        <v>195</v>
      </c>
      <c r="C339" s="159"/>
      <c r="D339" s="106"/>
      <c r="E339" s="106"/>
      <c r="F339" s="113"/>
      <c r="G339" s="113"/>
      <c r="H339" s="113"/>
      <c r="I339" s="428"/>
      <c r="J339" s="448"/>
      <c r="K339" s="113"/>
      <c r="L339" s="114"/>
      <c r="M339" s="299">
        <f t="shared" si="98"/>
        <v>0</v>
      </c>
    </row>
    <row r="340" spans="1:13">
      <c r="A340" s="272" t="s">
        <v>581</v>
      </c>
      <c r="B340" s="126" t="s">
        <v>196</v>
      </c>
      <c r="C340" s="159"/>
      <c r="D340" s="106"/>
      <c r="E340" s="106"/>
      <c r="F340" s="113"/>
      <c r="G340" s="113"/>
      <c r="H340" s="113"/>
      <c r="I340" s="428"/>
      <c r="J340" s="448"/>
      <c r="K340" s="113"/>
      <c r="L340" s="114"/>
      <c r="M340" s="299">
        <f t="shared" si="98"/>
        <v>0</v>
      </c>
    </row>
    <row r="341" spans="1:13">
      <c r="A341" s="272" t="s">
        <v>582</v>
      </c>
      <c r="B341" s="126" t="s">
        <v>197</v>
      </c>
      <c r="C341" s="159"/>
      <c r="D341" s="106"/>
      <c r="E341" s="106"/>
      <c r="F341" s="113"/>
      <c r="G341" s="113"/>
      <c r="H341" s="113"/>
      <c r="I341" s="428"/>
      <c r="J341" s="448"/>
      <c r="K341" s="113"/>
      <c r="L341" s="114"/>
      <c r="M341" s="299">
        <f t="shared" si="98"/>
        <v>0</v>
      </c>
    </row>
    <row r="342" spans="1:13">
      <c r="A342" s="272" t="s">
        <v>583</v>
      </c>
      <c r="B342" s="126" t="s">
        <v>198</v>
      </c>
      <c r="C342" s="159"/>
      <c r="D342" s="106"/>
      <c r="E342" s="106"/>
      <c r="F342" s="113"/>
      <c r="G342" s="113"/>
      <c r="H342" s="113"/>
      <c r="I342" s="428"/>
      <c r="J342" s="448"/>
      <c r="K342" s="113"/>
      <c r="L342" s="114"/>
      <c r="M342" s="299">
        <f t="shared" si="98"/>
        <v>0</v>
      </c>
    </row>
    <row r="343" spans="1:13">
      <c r="A343" s="272" t="s">
        <v>584</v>
      </c>
      <c r="B343" s="126" t="s">
        <v>199</v>
      </c>
      <c r="C343" s="159"/>
      <c r="D343" s="106"/>
      <c r="E343" s="106"/>
      <c r="F343" s="113"/>
      <c r="G343" s="113"/>
      <c r="H343" s="113"/>
      <c r="I343" s="428"/>
      <c r="J343" s="448"/>
      <c r="K343" s="113"/>
      <c r="L343" s="114"/>
      <c r="M343" s="299">
        <f t="shared" si="98"/>
        <v>0</v>
      </c>
    </row>
    <row r="344" spans="1:13">
      <c r="A344" s="272" t="s">
        <v>585</v>
      </c>
      <c r="B344" s="126" t="s">
        <v>200</v>
      </c>
      <c r="C344" s="159"/>
      <c r="D344" s="106"/>
      <c r="E344" s="106"/>
      <c r="F344" s="113"/>
      <c r="G344" s="113"/>
      <c r="H344" s="113"/>
      <c r="I344" s="428"/>
      <c r="J344" s="448"/>
      <c r="K344" s="113"/>
      <c r="L344" s="114"/>
      <c r="M344" s="299">
        <f t="shared" si="98"/>
        <v>0</v>
      </c>
    </row>
    <row r="345" spans="1:13">
      <c r="A345" s="272" t="s">
        <v>586</v>
      </c>
      <c r="B345" s="126" t="s">
        <v>201</v>
      </c>
      <c r="C345" s="159"/>
      <c r="D345" s="106"/>
      <c r="E345" s="106"/>
      <c r="F345" s="113"/>
      <c r="G345" s="113"/>
      <c r="H345" s="113"/>
      <c r="I345" s="428"/>
      <c r="J345" s="448"/>
      <c r="K345" s="113"/>
      <c r="L345" s="114"/>
      <c r="M345" s="299">
        <f t="shared" si="98"/>
        <v>0</v>
      </c>
    </row>
    <row r="346" spans="1:13">
      <c r="A346" s="272" t="s">
        <v>366</v>
      </c>
      <c r="B346" s="126" t="s">
        <v>202</v>
      </c>
      <c r="C346" s="159"/>
      <c r="D346" s="106"/>
      <c r="E346" s="106"/>
      <c r="F346" s="113"/>
      <c r="G346" s="113"/>
      <c r="H346" s="113"/>
      <c r="I346" s="428"/>
      <c r="J346" s="448"/>
      <c r="K346" s="113"/>
      <c r="L346" s="114"/>
      <c r="M346" s="299">
        <f t="shared" si="98"/>
        <v>0</v>
      </c>
    </row>
    <row r="347" spans="1:13">
      <c r="A347" s="272" t="s">
        <v>587</v>
      </c>
      <c r="B347" s="126" t="s">
        <v>203</v>
      </c>
      <c r="C347" s="159"/>
      <c r="D347" s="106"/>
      <c r="E347" s="106"/>
      <c r="F347" s="113"/>
      <c r="G347" s="113"/>
      <c r="H347" s="113"/>
      <c r="I347" s="428"/>
      <c r="J347" s="448"/>
      <c r="K347" s="113"/>
      <c r="L347" s="114"/>
      <c r="M347" s="299">
        <f t="shared" si="98"/>
        <v>0</v>
      </c>
    </row>
    <row r="348" spans="1:13">
      <c r="A348" s="272" t="s">
        <v>588</v>
      </c>
      <c r="B348" s="127" t="s">
        <v>204</v>
      </c>
      <c r="C348" s="159"/>
      <c r="D348" s="106"/>
      <c r="E348" s="106"/>
      <c r="F348" s="113"/>
      <c r="G348" s="113"/>
      <c r="H348" s="113"/>
      <c r="I348" s="428"/>
      <c r="J348" s="448"/>
      <c r="K348" s="113"/>
      <c r="L348" s="114"/>
      <c r="M348" s="299">
        <f t="shared" si="98"/>
        <v>0</v>
      </c>
    </row>
    <row r="349" spans="1:13">
      <c r="A349" s="272" t="s">
        <v>589</v>
      </c>
      <c r="B349" s="126" t="s">
        <v>205</v>
      </c>
      <c r="C349" s="159"/>
      <c r="D349" s="106"/>
      <c r="E349" s="106"/>
      <c r="F349" s="113"/>
      <c r="G349" s="113"/>
      <c r="H349" s="113"/>
      <c r="I349" s="428"/>
      <c r="J349" s="448"/>
      <c r="K349" s="113"/>
      <c r="L349" s="114"/>
      <c r="M349" s="299">
        <f t="shared" si="98"/>
        <v>0</v>
      </c>
    </row>
    <row r="350" spans="1:13">
      <c r="A350" s="272" t="s">
        <v>590</v>
      </c>
      <c r="B350" s="126" t="s">
        <v>206</v>
      </c>
      <c r="C350" s="159"/>
      <c r="D350" s="106"/>
      <c r="E350" s="106"/>
      <c r="F350" s="113"/>
      <c r="G350" s="113"/>
      <c r="H350" s="113"/>
      <c r="I350" s="428"/>
      <c r="J350" s="448"/>
      <c r="K350" s="113"/>
      <c r="L350" s="114"/>
      <c r="M350" s="299">
        <f t="shared" si="98"/>
        <v>0</v>
      </c>
    </row>
    <row r="351" spans="1:13">
      <c r="A351" s="272" t="s">
        <v>591</v>
      </c>
      <c r="B351" s="126" t="s">
        <v>207</v>
      </c>
      <c r="C351" s="159"/>
      <c r="D351" s="106"/>
      <c r="E351" s="106"/>
      <c r="F351" s="113"/>
      <c r="G351" s="113"/>
      <c r="H351" s="113"/>
      <c r="I351" s="428"/>
      <c r="J351" s="448"/>
      <c r="K351" s="113"/>
      <c r="L351" s="114"/>
      <c r="M351" s="299">
        <f t="shared" si="98"/>
        <v>0</v>
      </c>
    </row>
    <row r="352" spans="1:13">
      <c r="A352" s="272" t="s">
        <v>592</v>
      </c>
      <c r="B352" s="126" t="s">
        <v>208</v>
      </c>
      <c r="C352" s="159"/>
      <c r="D352" s="106"/>
      <c r="E352" s="106"/>
      <c r="F352" s="113"/>
      <c r="G352" s="113"/>
      <c r="H352" s="113"/>
      <c r="I352" s="428"/>
      <c r="J352" s="448"/>
      <c r="K352" s="113"/>
      <c r="L352" s="114"/>
      <c r="M352" s="299">
        <f t="shared" si="98"/>
        <v>0</v>
      </c>
    </row>
    <row r="353" spans="1:13">
      <c r="A353" s="272" t="s">
        <v>362</v>
      </c>
      <c r="B353" s="126" t="s">
        <v>209</v>
      </c>
      <c r="C353" s="159"/>
      <c r="D353" s="106"/>
      <c r="E353" s="106"/>
      <c r="F353" s="113"/>
      <c r="G353" s="113"/>
      <c r="H353" s="113"/>
      <c r="I353" s="428"/>
      <c r="J353" s="448"/>
      <c r="K353" s="113"/>
      <c r="L353" s="114"/>
      <c r="M353" s="299">
        <f t="shared" si="98"/>
        <v>0</v>
      </c>
    </row>
    <row r="354" spans="1:13">
      <c r="A354" s="272" t="s">
        <v>593</v>
      </c>
      <c r="B354" s="126" t="s">
        <v>210</v>
      </c>
      <c r="C354" s="159"/>
      <c r="D354" s="106"/>
      <c r="E354" s="106"/>
      <c r="F354" s="113"/>
      <c r="G354" s="113"/>
      <c r="H354" s="113"/>
      <c r="I354" s="428"/>
      <c r="J354" s="448"/>
      <c r="K354" s="113"/>
      <c r="L354" s="114"/>
      <c r="M354" s="299">
        <f t="shared" si="98"/>
        <v>0</v>
      </c>
    </row>
    <row r="355" spans="1:13">
      <c r="A355" s="292" t="s">
        <v>594</v>
      </c>
      <c r="B355" s="125" t="s">
        <v>211</v>
      </c>
      <c r="C355" s="158"/>
      <c r="D355" s="105"/>
      <c r="E355" s="105"/>
      <c r="F355" s="112"/>
      <c r="G355" s="112"/>
      <c r="H355" s="112"/>
      <c r="I355" s="439"/>
      <c r="J355" s="459"/>
      <c r="K355" s="112"/>
      <c r="L355" s="112"/>
      <c r="M355" s="149">
        <f t="shared" si="98"/>
        <v>0</v>
      </c>
    </row>
    <row r="356" spans="1:13">
      <c r="A356" s="292" t="s">
        <v>595</v>
      </c>
      <c r="B356" s="125" t="s">
        <v>212</v>
      </c>
      <c r="C356" s="158"/>
      <c r="D356" s="105"/>
      <c r="E356" s="105"/>
      <c r="F356" s="112"/>
      <c r="G356" s="112"/>
      <c r="H356" s="112"/>
      <c r="I356" s="439"/>
      <c r="J356" s="459"/>
      <c r="K356" s="112"/>
      <c r="L356" s="112"/>
      <c r="M356" s="149">
        <f t="shared" si="98"/>
        <v>0</v>
      </c>
    </row>
    <row r="357" spans="1:13">
      <c r="A357" s="272" t="s">
        <v>596</v>
      </c>
      <c r="B357" s="126" t="s">
        <v>213</v>
      </c>
      <c r="C357" s="159"/>
      <c r="D357" s="106"/>
      <c r="E357" s="106"/>
      <c r="F357" s="113"/>
      <c r="G357" s="113"/>
      <c r="H357" s="113"/>
      <c r="I357" s="428"/>
      <c r="J357" s="448"/>
      <c r="K357" s="113"/>
      <c r="L357" s="114"/>
      <c r="M357" s="299">
        <f t="shared" si="98"/>
        <v>0</v>
      </c>
    </row>
    <row r="358" spans="1:13">
      <c r="A358" s="272" t="s">
        <v>597</v>
      </c>
      <c r="B358" s="126" t="s">
        <v>214</v>
      </c>
      <c r="C358" s="159"/>
      <c r="D358" s="106"/>
      <c r="E358" s="106"/>
      <c r="F358" s="113"/>
      <c r="G358" s="113"/>
      <c r="H358" s="113"/>
      <c r="I358" s="428"/>
      <c r="J358" s="448"/>
      <c r="K358" s="113"/>
      <c r="L358" s="114"/>
      <c r="M358" s="299">
        <f t="shared" si="98"/>
        <v>0</v>
      </c>
    </row>
    <row r="359" spans="1:13">
      <c r="A359" s="272" t="s">
        <v>1</v>
      </c>
      <c r="B359" s="126" t="s">
        <v>216</v>
      </c>
      <c r="C359" s="159"/>
      <c r="D359" s="106"/>
      <c r="E359" s="106"/>
      <c r="F359" s="113"/>
      <c r="G359" s="113"/>
      <c r="H359" s="113"/>
      <c r="I359" s="428"/>
      <c r="J359" s="448"/>
      <c r="K359" s="113"/>
      <c r="L359" s="114"/>
      <c r="M359" s="299">
        <f t="shared" si="98"/>
        <v>0</v>
      </c>
    </row>
    <row r="360" spans="1:13">
      <c r="A360" s="272" t="s">
        <v>3</v>
      </c>
      <c r="B360" s="126" t="s">
        <v>217</v>
      </c>
      <c r="C360" s="159"/>
      <c r="D360" s="106"/>
      <c r="E360" s="106"/>
      <c r="F360" s="113"/>
      <c r="G360" s="113"/>
      <c r="H360" s="113"/>
      <c r="I360" s="428"/>
      <c r="J360" s="448"/>
      <c r="K360" s="113"/>
      <c r="L360" s="114"/>
      <c r="M360" s="299">
        <f t="shared" si="98"/>
        <v>0</v>
      </c>
    </row>
    <row r="361" spans="1:13">
      <c r="A361" s="272" t="s">
        <v>5</v>
      </c>
      <c r="B361" s="126" t="s">
        <v>218</v>
      </c>
      <c r="C361" s="159"/>
      <c r="D361" s="106"/>
      <c r="E361" s="106"/>
      <c r="F361" s="113"/>
      <c r="G361" s="113"/>
      <c r="H361" s="113"/>
      <c r="I361" s="428"/>
      <c r="J361" s="448"/>
      <c r="K361" s="113"/>
      <c r="L361" s="114"/>
      <c r="M361" s="299">
        <f t="shared" si="98"/>
        <v>0</v>
      </c>
    </row>
    <row r="362" spans="1:13">
      <c r="A362" s="272" t="s">
        <v>7</v>
      </c>
      <c r="B362" s="126" t="s">
        <v>219</v>
      </c>
      <c r="C362" s="159"/>
      <c r="D362" s="106"/>
      <c r="E362" s="106"/>
      <c r="F362" s="113"/>
      <c r="G362" s="113"/>
      <c r="H362" s="113"/>
      <c r="I362" s="428"/>
      <c r="J362" s="448"/>
      <c r="K362" s="113"/>
      <c r="L362" s="114"/>
      <c r="M362" s="299">
        <f t="shared" si="98"/>
        <v>0</v>
      </c>
    </row>
    <row r="363" spans="1:13">
      <c r="A363" s="272" t="s">
        <v>9</v>
      </c>
      <c r="B363" s="126" t="s">
        <v>220</v>
      </c>
      <c r="C363" s="159"/>
      <c r="D363" s="106"/>
      <c r="E363" s="106"/>
      <c r="F363" s="113"/>
      <c r="G363" s="113"/>
      <c r="H363" s="113"/>
      <c r="I363" s="428"/>
      <c r="J363" s="448"/>
      <c r="K363" s="113"/>
      <c r="L363" s="114"/>
      <c r="M363" s="299">
        <f t="shared" si="98"/>
        <v>0</v>
      </c>
    </row>
    <row r="364" spans="1:13">
      <c r="A364" s="258" t="s">
        <v>482</v>
      </c>
      <c r="B364" s="128" t="s">
        <v>221</v>
      </c>
      <c r="C364" s="161"/>
      <c r="D364" s="106"/>
      <c r="E364" s="106"/>
      <c r="F364" s="115"/>
      <c r="G364" s="115"/>
      <c r="H364" s="115"/>
      <c r="I364" s="426"/>
      <c r="J364" s="446"/>
      <c r="K364" s="115"/>
      <c r="L364" s="115"/>
      <c r="M364" s="299">
        <f t="shared" si="98"/>
        <v>0</v>
      </c>
    </row>
    <row r="365" spans="1:13">
      <c r="A365" s="272" t="s">
        <v>483</v>
      </c>
      <c r="B365" s="126" t="s">
        <v>222</v>
      </c>
      <c r="C365" s="159"/>
      <c r="D365" s="106"/>
      <c r="E365" s="106"/>
      <c r="F365" s="113"/>
      <c r="G365" s="113"/>
      <c r="H365" s="113"/>
      <c r="I365" s="428"/>
      <c r="J365" s="448"/>
      <c r="K365" s="113"/>
      <c r="L365" s="114"/>
      <c r="M365" s="299">
        <f t="shared" si="98"/>
        <v>0</v>
      </c>
    </row>
    <row r="366" spans="1:13">
      <c r="A366" s="272" t="s">
        <v>13</v>
      </c>
      <c r="B366" s="126" t="s">
        <v>223</v>
      </c>
      <c r="C366" s="159"/>
      <c r="D366" s="106"/>
      <c r="E366" s="106"/>
      <c r="F366" s="113"/>
      <c r="G366" s="113"/>
      <c r="H366" s="113"/>
      <c r="I366" s="428"/>
      <c r="J366" s="448"/>
      <c r="K366" s="113"/>
      <c r="L366" s="114"/>
      <c r="M366" s="299">
        <f t="shared" si="98"/>
        <v>0</v>
      </c>
    </row>
    <row r="367" spans="1:13">
      <c r="A367" s="272" t="s">
        <v>15</v>
      </c>
      <c r="B367" s="126" t="s">
        <v>224</v>
      </c>
      <c r="C367" s="159"/>
      <c r="D367" s="106"/>
      <c r="E367" s="106"/>
      <c r="F367" s="113"/>
      <c r="G367" s="113"/>
      <c r="H367" s="113"/>
      <c r="I367" s="428"/>
      <c r="J367" s="448"/>
      <c r="K367" s="113"/>
      <c r="L367" s="114"/>
      <c r="M367" s="299">
        <f t="shared" si="98"/>
        <v>0</v>
      </c>
    </row>
    <row r="368" spans="1:13">
      <c r="A368" s="272" t="s">
        <v>17</v>
      </c>
      <c r="B368" s="126" t="s">
        <v>225</v>
      </c>
      <c r="C368" s="159"/>
      <c r="D368" s="106"/>
      <c r="E368" s="106"/>
      <c r="F368" s="113"/>
      <c r="G368" s="113"/>
      <c r="H368" s="113"/>
      <c r="I368" s="428"/>
      <c r="J368" s="448"/>
      <c r="K368" s="113"/>
      <c r="L368" s="114"/>
      <c r="M368" s="299">
        <f t="shared" si="98"/>
        <v>0</v>
      </c>
    </row>
    <row r="369" spans="1:13">
      <c r="A369" s="272" t="s">
        <v>19</v>
      </c>
      <c r="B369" s="126" t="s">
        <v>226</v>
      </c>
      <c r="C369" s="159"/>
      <c r="D369" s="106"/>
      <c r="E369" s="106"/>
      <c r="F369" s="113"/>
      <c r="G369" s="113"/>
      <c r="H369" s="113"/>
      <c r="I369" s="428"/>
      <c r="J369" s="448"/>
      <c r="K369" s="113"/>
      <c r="L369" s="114"/>
      <c r="M369" s="299">
        <f t="shared" si="98"/>
        <v>0</v>
      </c>
    </row>
    <row r="370" spans="1:13">
      <c r="A370" s="272" t="s">
        <v>21</v>
      </c>
      <c r="B370" s="126" t="s">
        <v>227</v>
      </c>
      <c r="C370" s="159"/>
      <c r="D370" s="106"/>
      <c r="E370" s="106"/>
      <c r="F370" s="113"/>
      <c r="G370" s="113"/>
      <c r="H370" s="113"/>
      <c r="I370" s="428"/>
      <c r="J370" s="448"/>
      <c r="K370" s="113"/>
      <c r="L370" s="114"/>
      <c r="M370" s="299">
        <f t="shared" si="98"/>
        <v>0</v>
      </c>
    </row>
    <row r="371" spans="1:13">
      <c r="A371" s="272" t="s">
        <v>23</v>
      </c>
      <c r="B371" s="126" t="s">
        <v>228</v>
      </c>
      <c r="C371" s="159"/>
      <c r="D371" s="106"/>
      <c r="E371" s="106"/>
      <c r="F371" s="113"/>
      <c r="G371" s="113"/>
      <c r="H371" s="113"/>
      <c r="I371" s="428"/>
      <c r="J371" s="448"/>
      <c r="K371" s="113"/>
      <c r="L371" s="114"/>
      <c r="M371" s="299">
        <f t="shared" si="98"/>
        <v>0</v>
      </c>
    </row>
    <row r="372" spans="1:13">
      <c r="A372" s="272" t="s">
        <v>25</v>
      </c>
      <c r="B372" s="126" t="s">
        <v>229</v>
      </c>
      <c r="C372" s="159"/>
      <c r="D372" s="106"/>
      <c r="E372" s="106"/>
      <c r="F372" s="113"/>
      <c r="G372" s="113"/>
      <c r="H372" s="113"/>
      <c r="I372" s="428"/>
      <c r="J372" s="448"/>
      <c r="K372" s="113"/>
      <c r="L372" s="114"/>
      <c r="M372" s="299">
        <f t="shared" si="98"/>
        <v>0</v>
      </c>
    </row>
    <row r="373" spans="1:13">
      <c r="A373" s="272" t="s">
        <v>484</v>
      </c>
      <c r="B373" s="126" t="s">
        <v>230</v>
      </c>
      <c r="C373" s="159"/>
      <c r="D373" s="106"/>
      <c r="E373" s="106"/>
      <c r="F373" s="113"/>
      <c r="G373" s="113"/>
      <c r="H373" s="113"/>
      <c r="I373" s="428"/>
      <c r="J373" s="448"/>
      <c r="K373" s="113"/>
      <c r="L373" s="114"/>
      <c r="M373" s="299">
        <f t="shared" si="98"/>
        <v>0</v>
      </c>
    </row>
    <row r="374" spans="1:13">
      <c r="A374" s="272" t="s">
        <v>28</v>
      </c>
      <c r="B374" s="126" t="s">
        <v>231</v>
      </c>
      <c r="C374" s="159"/>
      <c r="D374" s="106"/>
      <c r="E374" s="106"/>
      <c r="F374" s="113"/>
      <c r="G374" s="113"/>
      <c r="H374" s="113"/>
      <c r="I374" s="428"/>
      <c r="J374" s="448"/>
      <c r="K374" s="113"/>
      <c r="L374" s="114"/>
      <c r="M374" s="299">
        <f t="shared" si="98"/>
        <v>0</v>
      </c>
    </row>
    <row r="375" spans="1:13">
      <c r="A375" s="272" t="s">
        <v>30</v>
      </c>
      <c r="B375" s="126" t="s">
        <v>232</v>
      </c>
      <c r="C375" s="159"/>
      <c r="D375" s="106"/>
      <c r="E375" s="106"/>
      <c r="F375" s="113"/>
      <c r="G375" s="113"/>
      <c r="H375" s="113"/>
      <c r="I375" s="428"/>
      <c r="J375" s="448"/>
      <c r="K375" s="113"/>
      <c r="L375" s="114"/>
      <c r="M375" s="299">
        <f t="shared" si="98"/>
        <v>0</v>
      </c>
    </row>
    <row r="376" spans="1:13">
      <c r="A376" s="272" t="s">
        <v>32</v>
      </c>
      <c r="B376" s="126" t="s">
        <v>233</v>
      </c>
      <c r="C376" s="159"/>
      <c r="D376" s="106"/>
      <c r="E376" s="106"/>
      <c r="F376" s="115"/>
      <c r="G376" s="115"/>
      <c r="H376" s="115"/>
      <c r="I376" s="426"/>
      <c r="J376" s="446"/>
      <c r="K376" s="115"/>
      <c r="L376" s="114"/>
      <c r="M376" s="299">
        <f t="shared" si="98"/>
        <v>0</v>
      </c>
    </row>
    <row r="377" spans="1:13">
      <c r="A377" s="272" t="s">
        <v>34</v>
      </c>
      <c r="B377" s="126" t="s">
        <v>234</v>
      </c>
      <c r="C377" s="159"/>
      <c r="D377" s="106"/>
      <c r="E377" s="106"/>
      <c r="F377" s="113"/>
      <c r="G377" s="113"/>
      <c r="H377" s="113"/>
      <c r="I377" s="428"/>
      <c r="J377" s="448"/>
      <c r="K377" s="113"/>
      <c r="L377" s="114"/>
      <c r="M377" s="299">
        <f t="shared" si="98"/>
        <v>0</v>
      </c>
    </row>
    <row r="378" spans="1:13">
      <c r="A378" s="272" t="s">
        <v>36</v>
      </c>
      <c r="B378" s="126" t="s">
        <v>235</v>
      </c>
      <c r="C378" s="159"/>
      <c r="D378" s="106"/>
      <c r="E378" s="106"/>
      <c r="F378" s="113"/>
      <c r="G378" s="113"/>
      <c r="H378" s="113"/>
      <c r="I378" s="428"/>
      <c r="J378" s="448"/>
      <c r="K378" s="113"/>
      <c r="L378" s="114"/>
      <c r="M378" s="299">
        <f t="shared" si="98"/>
        <v>0</v>
      </c>
    </row>
    <row r="379" spans="1:13">
      <c r="A379" s="272" t="s">
        <v>38</v>
      </c>
      <c r="B379" s="126" t="s">
        <v>236</v>
      </c>
      <c r="C379" s="159"/>
      <c r="D379" s="106"/>
      <c r="E379" s="106"/>
      <c r="F379" s="113"/>
      <c r="G379" s="113"/>
      <c r="H379" s="113"/>
      <c r="I379" s="428"/>
      <c r="J379" s="448"/>
      <c r="K379" s="113"/>
      <c r="L379" s="114"/>
      <c r="M379" s="299">
        <f t="shared" si="98"/>
        <v>0</v>
      </c>
    </row>
    <row r="380" spans="1:13">
      <c r="A380" s="272" t="s">
        <v>40</v>
      </c>
      <c r="B380" s="126" t="s">
        <v>237</v>
      </c>
      <c r="C380" s="159"/>
      <c r="D380" s="106"/>
      <c r="E380" s="106"/>
      <c r="F380" s="113"/>
      <c r="G380" s="113"/>
      <c r="H380" s="113"/>
      <c r="I380" s="428"/>
      <c r="J380" s="448"/>
      <c r="K380" s="113"/>
      <c r="L380" s="114"/>
      <c r="M380" s="299">
        <f t="shared" si="98"/>
        <v>0</v>
      </c>
    </row>
    <row r="381" spans="1:13">
      <c r="A381" s="272" t="s">
        <v>42</v>
      </c>
      <c r="B381" s="126" t="s">
        <v>238</v>
      </c>
      <c r="C381" s="159"/>
      <c r="D381" s="106"/>
      <c r="E381" s="106"/>
      <c r="F381" s="113"/>
      <c r="G381" s="113"/>
      <c r="H381" s="113"/>
      <c r="I381" s="428"/>
      <c r="J381" s="448"/>
      <c r="K381" s="113"/>
      <c r="L381" s="114"/>
      <c r="M381" s="299">
        <f t="shared" si="98"/>
        <v>0</v>
      </c>
    </row>
    <row r="382" spans="1:13">
      <c r="A382" s="272" t="s">
        <v>44</v>
      </c>
      <c r="B382" s="126" t="s">
        <v>239</v>
      </c>
      <c r="C382" s="159"/>
      <c r="D382" s="106"/>
      <c r="E382" s="106"/>
      <c r="F382" s="113"/>
      <c r="G382" s="113"/>
      <c r="H382" s="113"/>
      <c r="I382" s="428"/>
      <c r="J382" s="448"/>
      <c r="K382" s="113"/>
      <c r="L382" s="114"/>
      <c r="M382" s="299">
        <f t="shared" si="98"/>
        <v>0</v>
      </c>
    </row>
    <row r="383" spans="1:13">
      <c r="A383" s="272" t="s">
        <v>46</v>
      </c>
      <c r="B383" s="126" t="s">
        <v>240</v>
      </c>
      <c r="C383" s="159"/>
      <c r="D383" s="106"/>
      <c r="E383" s="106"/>
      <c r="F383" s="113"/>
      <c r="G383" s="113"/>
      <c r="H383" s="113"/>
      <c r="I383" s="428"/>
      <c r="J383" s="448"/>
      <c r="K383" s="113"/>
      <c r="L383" s="114"/>
      <c r="M383" s="299">
        <f t="shared" si="98"/>
        <v>0</v>
      </c>
    </row>
    <row r="384" spans="1:13">
      <c r="A384" s="272" t="s">
        <v>48</v>
      </c>
      <c r="B384" s="126" t="s">
        <v>241</v>
      </c>
      <c r="C384" s="159"/>
      <c r="D384" s="106"/>
      <c r="E384" s="106"/>
      <c r="F384" s="113"/>
      <c r="G384" s="113"/>
      <c r="H384" s="113"/>
      <c r="I384" s="428"/>
      <c r="J384" s="448"/>
      <c r="K384" s="113"/>
      <c r="L384" s="114"/>
      <c r="M384" s="299">
        <f t="shared" si="98"/>
        <v>0</v>
      </c>
    </row>
    <row r="385" spans="1:13">
      <c r="A385" s="272" t="s">
        <v>50</v>
      </c>
      <c r="B385" s="126" t="s">
        <v>242</v>
      </c>
      <c r="C385" s="159"/>
      <c r="D385" s="106"/>
      <c r="E385" s="106"/>
      <c r="F385" s="113"/>
      <c r="G385" s="113"/>
      <c r="H385" s="113"/>
      <c r="I385" s="428"/>
      <c r="J385" s="448"/>
      <c r="K385" s="113"/>
      <c r="L385" s="114"/>
      <c r="M385" s="299">
        <f t="shared" ref="M385:M432" si="99">SUM(D385:L385)</f>
        <v>0</v>
      </c>
    </row>
    <row r="386" spans="1:13">
      <c r="A386" s="272" t="s">
        <v>52</v>
      </c>
      <c r="B386" s="126" t="s">
        <v>243</v>
      </c>
      <c r="C386" s="159"/>
      <c r="D386" s="106"/>
      <c r="E386" s="106"/>
      <c r="F386" s="113"/>
      <c r="G386" s="113"/>
      <c r="H386" s="113"/>
      <c r="I386" s="428"/>
      <c r="J386" s="448"/>
      <c r="K386" s="113"/>
      <c r="L386" s="114"/>
      <c r="M386" s="299">
        <f t="shared" si="99"/>
        <v>0</v>
      </c>
    </row>
    <row r="387" spans="1:13">
      <c r="A387" s="272" t="s">
        <v>54</v>
      </c>
      <c r="B387" s="126" t="s">
        <v>244</v>
      </c>
      <c r="C387" s="159"/>
      <c r="D387" s="106"/>
      <c r="E387" s="106"/>
      <c r="F387" s="113"/>
      <c r="G387" s="113"/>
      <c r="H387" s="113"/>
      <c r="I387" s="428"/>
      <c r="J387" s="448"/>
      <c r="K387" s="113"/>
      <c r="L387" s="114"/>
      <c r="M387" s="299">
        <f t="shared" si="99"/>
        <v>0</v>
      </c>
    </row>
    <row r="388" spans="1:13">
      <c r="A388" s="272" t="s">
        <v>56</v>
      </c>
      <c r="B388" s="126" t="s">
        <v>245</v>
      </c>
      <c r="C388" s="159"/>
      <c r="D388" s="106"/>
      <c r="E388" s="106"/>
      <c r="F388" s="113"/>
      <c r="G388" s="113"/>
      <c r="H388" s="113"/>
      <c r="I388" s="428"/>
      <c r="J388" s="448"/>
      <c r="K388" s="113"/>
      <c r="L388" s="114"/>
      <c r="M388" s="299">
        <f t="shared" si="99"/>
        <v>0</v>
      </c>
    </row>
    <row r="389" spans="1:13">
      <c r="A389" s="272" t="s">
        <v>58</v>
      </c>
      <c r="B389" s="126" t="s">
        <v>246</v>
      </c>
      <c r="C389" s="159"/>
      <c r="D389" s="106"/>
      <c r="E389" s="106"/>
      <c r="F389" s="113"/>
      <c r="G389" s="113"/>
      <c r="H389" s="113"/>
      <c r="I389" s="428"/>
      <c r="J389" s="448"/>
      <c r="K389" s="113"/>
      <c r="L389" s="114"/>
      <c r="M389" s="299">
        <f t="shared" si="99"/>
        <v>0</v>
      </c>
    </row>
    <row r="390" spans="1:13">
      <c r="A390" s="277" t="s">
        <v>485</v>
      </c>
      <c r="B390" s="129" t="s">
        <v>300</v>
      </c>
      <c r="C390" s="159"/>
      <c r="D390" s="106"/>
      <c r="E390" s="106"/>
      <c r="F390" s="113"/>
      <c r="G390" s="113"/>
      <c r="H390" s="113"/>
      <c r="I390" s="428"/>
      <c r="J390" s="448"/>
      <c r="K390" s="113"/>
      <c r="L390" s="245"/>
      <c r="M390" s="299">
        <f t="shared" si="99"/>
        <v>0</v>
      </c>
    </row>
    <row r="391" spans="1:13">
      <c r="A391" s="272" t="s">
        <v>60</v>
      </c>
      <c r="B391" s="126" t="s">
        <v>247</v>
      </c>
      <c r="C391" s="159"/>
      <c r="D391" s="106"/>
      <c r="E391" s="106"/>
      <c r="F391" s="113"/>
      <c r="G391" s="113"/>
      <c r="H391" s="113"/>
      <c r="I391" s="428"/>
      <c r="J391" s="448"/>
      <c r="K391" s="113"/>
      <c r="L391" s="114"/>
      <c r="M391" s="299">
        <f t="shared" si="99"/>
        <v>0</v>
      </c>
    </row>
    <row r="392" spans="1:13">
      <c r="A392" s="274" t="s">
        <v>486</v>
      </c>
      <c r="B392" s="128" t="s">
        <v>248</v>
      </c>
      <c r="C392" s="160"/>
      <c r="D392" s="106"/>
      <c r="E392" s="106"/>
      <c r="F392" s="114"/>
      <c r="G392" s="114"/>
      <c r="H392" s="114"/>
      <c r="I392" s="440"/>
      <c r="J392" s="460"/>
      <c r="K392" s="114"/>
      <c r="L392" s="114"/>
      <c r="M392" s="299">
        <f t="shared" si="99"/>
        <v>0</v>
      </c>
    </row>
    <row r="393" spans="1:13">
      <c r="A393" s="272" t="s">
        <v>487</v>
      </c>
      <c r="B393" s="126" t="s">
        <v>249</v>
      </c>
      <c r="C393" s="162"/>
      <c r="D393" s="106"/>
      <c r="E393" s="106"/>
      <c r="F393" s="113"/>
      <c r="G393" s="113"/>
      <c r="H393" s="113"/>
      <c r="I393" s="428"/>
      <c r="J393" s="448"/>
      <c r="K393" s="113"/>
      <c r="L393" s="114"/>
      <c r="M393" s="299">
        <f t="shared" si="99"/>
        <v>0</v>
      </c>
    </row>
    <row r="394" spans="1:13">
      <c r="A394" s="272" t="s">
        <v>488</v>
      </c>
      <c r="B394" s="126" t="s">
        <v>250</v>
      </c>
      <c r="C394" s="162"/>
      <c r="D394" s="106"/>
      <c r="E394" s="106"/>
      <c r="F394" s="113"/>
      <c r="G394" s="113"/>
      <c r="H394" s="113"/>
      <c r="I394" s="428"/>
      <c r="J394" s="448"/>
      <c r="K394" s="113"/>
      <c r="L394" s="114"/>
      <c r="M394" s="299">
        <f t="shared" si="99"/>
        <v>0</v>
      </c>
    </row>
    <row r="395" spans="1:13">
      <c r="A395" s="272" t="s">
        <v>489</v>
      </c>
      <c r="B395" s="126" t="s">
        <v>251</v>
      </c>
      <c r="C395" s="159"/>
      <c r="D395" s="106"/>
      <c r="E395" s="106"/>
      <c r="F395" s="113"/>
      <c r="G395" s="113"/>
      <c r="H395" s="113"/>
      <c r="I395" s="428"/>
      <c r="J395" s="448"/>
      <c r="K395" s="113"/>
      <c r="L395" s="114"/>
      <c r="M395" s="299">
        <f t="shared" si="99"/>
        <v>0</v>
      </c>
    </row>
    <row r="396" spans="1:13">
      <c r="A396" s="258" t="s">
        <v>490</v>
      </c>
      <c r="B396" s="128" t="s">
        <v>252</v>
      </c>
      <c r="C396" s="161"/>
      <c r="D396" s="106"/>
      <c r="E396" s="106"/>
      <c r="F396" s="115"/>
      <c r="G396" s="115"/>
      <c r="H396" s="115"/>
      <c r="I396" s="426"/>
      <c r="J396" s="446"/>
      <c r="K396" s="115"/>
      <c r="L396" s="115"/>
      <c r="M396" s="299">
        <f t="shared" si="99"/>
        <v>0</v>
      </c>
    </row>
    <row r="397" spans="1:13">
      <c r="A397" s="272" t="s">
        <v>491</v>
      </c>
      <c r="B397" s="126" t="s">
        <v>253</v>
      </c>
      <c r="C397" s="162"/>
      <c r="D397" s="106"/>
      <c r="E397" s="106"/>
      <c r="F397" s="113"/>
      <c r="G397" s="113"/>
      <c r="H397" s="113"/>
      <c r="I397" s="428"/>
      <c r="J397" s="448"/>
      <c r="K397" s="113"/>
      <c r="L397" s="114"/>
      <c r="M397" s="299">
        <f t="shared" si="99"/>
        <v>0</v>
      </c>
    </row>
    <row r="398" spans="1:13">
      <c r="A398" s="277" t="s">
        <v>492</v>
      </c>
      <c r="B398" s="126" t="s">
        <v>254</v>
      </c>
      <c r="C398" s="162"/>
      <c r="D398" s="106"/>
      <c r="E398" s="106"/>
      <c r="F398" s="113"/>
      <c r="G398" s="113"/>
      <c r="H398" s="113"/>
      <c r="I398" s="428"/>
      <c r="J398" s="448"/>
      <c r="K398" s="113"/>
      <c r="L398" s="114"/>
      <c r="M398" s="299">
        <f t="shared" si="99"/>
        <v>0</v>
      </c>
    </row>
    <row r="399" spans="1:13">
      <c r="A399" s="278" t="s">
        <v>349</v>
      </c>
      <c r="B399" s="130" t="s">
        <v>255</v>
      </c>
      <c r="C399" s="163"/>
      <c r="D399" s="350"/>
      <c r="E399" s="350"/>
      <c r="F399" s="116"/>
      <c r="G399" s="116"/>
      <c r="H399" s="116"/>
      <c r="I399" s="442"/>
      <c r="J399" s="462"/>
      <c r="K399" s="116"/>
      <c r="L399" s="116"/>
      <c r="M399" s="300">
        <f t="shared" si="99"/>
        <v>0</v>
      </c>
    </row>
    <row r="400" spans="1:13">
      <c r="A400" s="341" t="s">
        <v>728</v>
      </c>
      <c r="B400" s="342" t="s">
        <v>726</v>
      </c>
      <c r="C400" s="345"/>
      <c r="D400" s="351"/>
      <c r="E400" s="351"/>
      <c r="F400" s="344"/>
      <c r="G400" s="344"/>
      <c r="H400" s="344"/>
      <c r="I400" s="443"/>
      <c r="J400" s="463"/>
      <c r="K400" s="344"/>
      <c r="L400" s="344"/>
      <c r="M400" s="352">
        <f t="shared" si="99"/>
        <v>0</v>
      </c>
    </row>
    <row r="401" spans="1:13">
      <c r="A401" s="258" t="s">
        <v>493</v>
      </c>
      <c r="B401" s="128" t="s">
        <v>256</v>
      </c>
      <c r="C401" s="160"/>
      <c r="D401" s="106"/>
      <c r="E401" s="106"/>
      <c r="F401" s="114"/>
      <c r="G401" s="114"/>
      <c r="H401" s="114"/>
      <c r="I401" s="440"/>
      <c r="J401" s="460"/>
      <c r="K401" s="114"/>
      <c r="L401" s="114"/>
      <c r="M401" s="299">
        <f t="shared" si="99"/>
        <v>0</v>
      </c>
    </row>
    <row r="402" spans="1:13">
      <c r="A402" s="258" t="s">
        <v>355</v>
      </c>
      <c r="B402" s="128" t="s">
        <v>356</v>
      </c>
      <c r="C402" s="160"/>
      <c r="D402" s="106"/>
      <c r="E402" s="106"/>
      <c r="F402" s="114"/>
      <c r="G402" s="114"/>
      <c r="H402" s="114"/>
      <c r="I402" s="440"/>
      <c r="J402" s="460"/>
      <c r="K402" s="114"/>
      <c r="L402" s="114"/>
      <c r="M402" s="299">
        <f t="shared" si="99"/>
        <v>0</v>
      </c>
    </row>
    <row r="403" spans="1:13">
      <c r="A403" s="258" t="s">
        <v>494</v>
      </c>
      <c r="B403" s="128" t="s">
        <v>257</v>
      </c>
      <c r="C403" s="160"/>
      <c r="D403" s="106"/>
      <c r="E403" s="106"/>
      <c r="F403" s="114"/>
      <c r="G403" s="114"/>
      <c r="H403" s="114"/>
      <c r="I403" s="440"/>
      <c r="J403" s="460"/>
      <c r="K403" s="114"/>
      <c r="L403" s="114"/>
      <c r="M403" s="299">
        <f t="shared" si="99"/>
        <v>0</v>
      </c>
    </row>
    <row r="404" spans="1:13">
      <c r="A404" s="272" t="s">
        <v>495</v>
      </c>
      <c r="B404" s="126" t="s">
        <v>258</v>
      </c>
      <c r="C404" s="162"/>
      <c r="D404" s="106"/>
      <c r="E404" s="106"/>
      <c r="F404" s="113"/>
      <c r="G404" s="113"/>
      <c r="H404" s="113"/>
      <c r="I404" s="428"/>
      <c r="J404" s="448"/>
      <c r="K404" s="113"/>
      <c r="L404" s="114"/>
      <c r="M404" s="299">
        <f t="shared" si="99"/>
        <v>0</v>
      </c>
    </row>
    <row r="405" spans="1:13">
      <c r="A405" s="277" t="s">
        <v>496</v>
      </c>
      <c r="B405" s="126" t="s">
        <v>259</v>
      </c>
      <c r="C405" s="162"/>
      <c r="D405" s="106"/>
      <c r="E405" s="106"/>
      <c r="F405" s="113"/>
      <c r="G405" s="113"/>
      <c r="H405" s="113"/>
      <c r="I405" s="428"/>
      <c r="J405" s="448"/>
      <c r="K405" s="113"/>
      <c r="L405" s="114"/>
      <c r="M405" s="299">
        <f t="shared" si="99"/>
        <v>0</v>
      </c>
    </row>
    <row r="406" spans="1:13">
      <c r="A406" s="258" t="s">
        <v>497</v>
      </c>
      <c r="B406" s="128" t="s">
        <v>260</v>
      </c>
      <c r="C406" s="161"/>
      <c r="D406" s="106"/>
      <c r="E406" s="106"/>
      <c r="F406" s="115"/>
      <c r="G406" s="115"/>
      <c r="H406" s="115"/>
      <c r="I406" s="426"/>
      <c r="J406" s="446"/>
      <c r="K406" s="115"/>
      <c r="L406" s="115"/>
      <c r="M406" s="299">
        <f t="shared" si="99"/>
        <v>0</v>
      </c>
    </row>
    <row r="407" spans="1:13">
      <c r="A407" s="258" t="s">
        <v>498</v>
      </c>
      <c r="B407" s="128" t="s">
        <v>261</v>
      </c>
      <c r="C407" s="161"/>
      <c r="D407" s="106"/>
      <c r="E407" s="106"/>
      <c r="F407" s="115"/>
      <c r="G407" s="115"/>
      <c r="H407" s="115"/>
      <c r="I407" s="426"/>
      <c r="J407" s="446"/>
      <c r="K407" s="115"/>
      <c r="L407" s="115"/>
      <c r="M407" s="299">
        <f t="shared" si="99"/>
        <v>0</v>
      </c>
    </row>
    <row r="408" spans="1:13" ht="17.25">
      <c r="A408" s="390" t="s">
        <v>499</v>
      </c>
      <c r="B408" s="391" t="s">
        <v>740</v>
      </c>
      <c r="C408" s="396" t="s">
        <v>679</v>
      </c>
      <c r="D408" s="404"/>
      <c r="E408" s="404"/>
      <c r="F408" s="392"/>
      <c r="G408" s="392"/>
      <c r="H408" s="392"/>
      <c r="I408" s="427"/>
      <c r="J408" s="447"/>
      <c r="K408" s="392"/>
      <c r="L408" s="392"/>
      <c r="M408" s="301">
        <f t="shared" si="99"/>
        <v>0</v>
      </c>
    </row>
    <row r="409" spans="1:13" ht="17.25">
      <c r="A409" s="390" t="s">
        <v>500</v>
      </c>
      <c r="B409" s="391" t="s">
        <v>741</v>
      </c>
      <c r="C409" s="396" t="s">
        <v>679</v>
      </c>
      <c r="D409" s="404"/>
      <c r="E409" s="404"/>
      <c r="F409" s="392"/>
      <c r="G409" s="392"/>
      <c r="H409" s="392"/>
      <c r="I409" s="427"/>
      <c r="J409" s="447"/>
      <c r="K409" s="392"/>
      <c r="L409" s="392"/>
      <c r="M409" s="301">
        <f t="shared" si="99"/>
        <v>0</v>
      </c>
    </row>
    <row r="410" spans="1:13" ht="17.25">
      <c r="A410" s="390" t="s">
        <v>756</v>
      </c>
      <c r="B410" s="391" t="s">
        <v>743</v>
      </c>
      <c r="C410" s="396" t="s">
        <v>679</v>
      </c>
      <c r="D410" s="404"/>
      <c r="E410" s="404"/>
      <c r="F410" s="392"/>
      <c r="G410" s="392"/>
      <c r="H410" s="392"/>
      <c r="I410" s="427"/>
      <c r="J410" s="447"/>
      <c r="K410" s="392"/>
      <c r="L410" s="392"/>
      <c r="M410" s="301">
        <f t="shared" si="99"/>
        <v>0</v>
      </c>
    </row>
    <row r="411" spans="1:13" ht="17.25">
      <c r="A411" s="390" t="s">
        <v>757</v>
      </c>
      <c r="B411" s="391" t="s">
        <v>745</v>
      </c>
      <c r="C411" s="396" t="s">
        <v>679</v>
      </c>
      <c r="D411" s="404"/>
      <c r="E411" s="404"/>
      <c r="F411" s="392"/>
      <c r="G411" s="392"/>
      <c r="H411" s="392"/>
      <c r="I411" s="427"/>
      <c r="J411" s="447"/>
      <c r="K411" s="392"/>
      <c r="L411" s="392"/>
      <c r="M411" s="301">
        <f t="shared" si="99"/>
        <v>0</v>
      </c>
    </row>
    <row r="412" spans="1:13" ht="17.25">
      <c r="A412" s="390" t="s">
        <v>501</v>
      </c>
      <c r="B412" s="391" t="s">
        <v>746</v>
      </c>
      <c r="C412" s="395"/>
      <c r="D412" s="164"/>
      <c r="E412" s="164"/>
      <c r="F412" s="394"/>
      <c r="G412" s="394"/>
      <c r="H412" s="394"/>
      <c r="I412" s="427"/>
      <c r="J412" s="447"/>
      <c r="K412" s="394"/>
      <c r="L412" s="406"/>
      <c r="M412" s="301">
        <f t="shared" si="99"/>
        <v>0</v>
      </c>
    </row>
    <row r="413" spans="1:13" ht="17.25">
      <c r="A413" s="390" t="s">
        <v>502</v>
      </c>
      <c r="B413" s="391" t="s">
        <v>747</v>
      </c>
      <c r="C413" s="405" t="s">
        <v>679</v>
      </c>
      <c r="D413" s="404"/>
      <c r="E413" s="404"/>
      <c r="F413" s="392"/>
      <c r="G413" s="392"/>
      <c r="H413" s="392"/>
      <c r="I413" s="427"/>
      <c r="J413" s="447"/>
      <c r="K413" s="392"/>
      <c r="L413" s="407"/>
      <c r="M413" s="301">
        <f t="shared" si="99"/>
        <v>0</v>
      </c>
    </row>
    <row r="414" spans="1:13" ht="17.25">
      <c r="A414" s="390" t="s">
        <v>503</v>
      </c>
      <c r="B414" s="391" t="s">
        <v>748</v>
      </c>
      <c r="C414" s="395"/>
      <c r="D414" s="164"/>
      <c r="E414" s="164"/>
      <c r="F414" s="394"/>
      <c r="G414" s="394"/>
      <c r="H414" s="394"/>
      <c r="I414" s="427"/>
      <c r="J414" s="447"/>
      <c r="K414" s="394"/>
      <c r="L414" s="406"/>
      <c r="M414" s="301">
        <f t="shared" si="99"/>
        <v>0</v>
      </c>
    </row>
    <row r="415" spans="1:13" ht="25.5">
      <c r="A415" s="390" t="s">
        <v>758</v>
      </c>
      <c r="B415" s="391" t="s">
        <v>750</v>
      </c>
      <c r="C415" s="405" t="s">
        <v>679</v>
      </c>
      <c r="D415" s="404"/>
      <c r="E415" s="404"/>
      <c r="F415" s="392"/>
      <c r="G415" s="392"/>
      <c r="H415" s="392"/>
      <c r="I415" s="427"/>
      <c r="J415" s="447"/>
      <c r="K415" s="392"/>
      <c r="L415" s="407"/>
      <c r="M415" s="301">
        <f t="shared" si="99"/>
        <v>0</v>
      </c>
    </row>
    <row r="416" spans="1:13">
      <c r="A416" s="274" t="s">
        <v>504</v>
      </c>
      <c r="B416" s="128" t="s">
        <v>262</v>
      </c>
      <c r="C416" s="161"/>
      <c r="D416" s="106"/>
      <c r="E416" s="106"/>
      <c r="F416" s="115"/>
      <c r="G416" s="115"/>
      <c r="H416" s="115"/>
      <c r="I416" s="426"/>
      <c r="J416" s="446"/>
      <c r="K416" s="115"/>
      <c r="L416" s="115"/>
      <c r="M416" s="299">
        <f t="shared" si="99"/>
        <v>0</v>
      </c>
    </row>
    <row r="417" spans="1:13">
      <c r="A417" s="272" t="s">
        <v>505</v>
      </c>
      <c r="B417" s="126" t="s">
        <v>263</v>
      </c>
      <c r="C417" s="159"/>
      <c r="D417" s="106"/>
      <c r="E417" s="106"/>
      <c r="F417" s="113"/>
      <c r="G417" s="113"/>
      <c r="H417" s="113"/>
      <c r="I417" s="428"/>
      <c r="J417" s="448"/>
      <c r="K417" s="113"/>
      <c r="L417" s="114"/>
      <c r="M417" s="299">
        <f t="shared" si="99"/>
        <v>0</v>
      </c>
    </row>
    <row r="418" spans="1:13">
      <c r="A418" s="272" t="s">
        <v>506</v>
      </c>
      <c r="B418" s="126" t="s">
        <v>264</v>
      </c>
      <c r="C418" s="159"/>
      <c r="D418" s="106"/>
      <c r="E418" s="106"/>
      <c r="F418" s="113"/>
      <c r="G418" s="113"/>
      <c r="H418" s="113"/>
      <c r="I418" s="428"/>
      <c r="J418" s="448"/>
      <c r="K418" s="113"/>
      <c r="L418" s="114"/>
      <c r="M418" s="299">
        <f t="shared" si="99"/>
        <v>0</v>
      </c>
    </row>
    <row r="419" spans="1:13">
      <c r="A419" s="272" t="s">
        <v>62</v>
      </c>
      <c r="B419" s="126" t="s">
        <v>265</v>
      </c>
      <c r="C419" s="159"/>
      <c r="D419" s="106"/>
      <c r="E419" s="106"/>
      <c r="F419" s="113"/>
      <c r="G419" s="113"/>
      <c r="H419" s="113"/>
      <c r="I419" s="428"/>
      <c r="J419" s="448"/>
      <c r="K419" s="113"/>
      <c r="L419" s="114"/>
      <c r="M419" s="299">
        <f t="shared" si="99"/>
        <v>0</v>
      </c>
    </row>
    <row r="420" spans="1:13">
      <c r="A420" s="272" t="s">
        <v>64</v>
      </c>
      <c r="B420" s="126" t="s">
        <v>266</v>
      </c>
      <c r="C420" s="159"/>
      <c r="D420" s="106"/>
      <c r="E420" s="106"/>
      <c r="F420" s="113"/>
      <c r="G420" s="113"/>
      <c r="H420" s="113"/>
      <c r="I420" s="428"/>
      <c r="J420" s="448"/>
      <c r="K420" s="113"/>
      <c r="L420" s="114"/>
      <c r="M420" s="299">
        <f t="shared" si="99"/>
        <v>0</v>
      </c>
    </row>
    <row r="421" spans="1:13">
      <c r="A421" s="272" t="s">
        <v>66</v>
      </c>
      <c r="B421" s="126" t="s">
        <v>267</v>
      </c>
      <c r="C421" s="159"/>
      <c r="D421" s="106"/>
      <c r="E421" s="106"/>
      <c r="F421" s="113"/>
      <c r="G421" s="113"/>
      <c r="H421" s="113"/>
      <c r="I421" s="428"/>
      <c r="J421" s="448"/>
      <c r="K421" s="113"/>
      <c r="L421" s="114"/>
      <c r="M421" s="299">
        <f t="shared" si="99"/>
        <v>0</v>
      </c>
    </row>
    <row r="422" spans="1:13">
      <c r="A422" s="272" t="s">
        <v>68</v>
      </c>
      <c r="B422" s="126" t="s">
        <v>268</v>
      </c>
      <c r="C422" s="159"/>
      <c r="D422" s="106"/>
      <c r="E422" s="106"/>
      <c r="F422" s="113"/>
      <c r="G422" s="113"/>
      <c r="H422" s="113"/>
      <c r="I422" s="428"/>
      <c r="J422" s="448"/>
      <c r="K422" s="113"/>
      <c r="L422" s="114"/>
      <c r="M422" s="299">
        <f t="shared" si="99"/>
        <v>0</v>
      </c>
    </row>
    <row r="423" spans="1:13">
      <c r="A423" s="272" t="s">
        <v>70</v>
      </c>
      <c r="B423" s="126" t="s">
        <v>269</v>
      </c>
      <c r="C423" s="162"/>
      <c r="D423" s="106"/>
      <c r="E423" s="106"/>
      <c r="F423" s="113"/>
      <c r="G423" s="113"/>
      <c r="H423" s="113"/>
      <c r="I423" s="428"/>
      <c r="J423" s="448"/>
      <c r="K423" s="113"/>
      <c r="L423" s="114"/>
      <c r="M423" s="299">
        <f t="shared" si="99"/>
        <v>0</v>
      </c>
    </row>
    <row r="424" spans="1:13">
      <c r="A424" s="272" t="s">
        <v>72</v>
      </c>
      <c r="B424" s="126" t="s">
        <v>270</v>
      </c>
      <c r="C424" s="159"/>
      <c r="D424" s="106"/>
      <c r="E424" s="106"/>
      <c r="F424" s="113"/>
      <c r="G424" s="113"/>
      <c r="H424" s="113"/>
      <c r="I424" s="428"/>
      <c r="J424" s="448"/>
      <c r="K424" s="113"/>
      <c r="L424" s="114"/>
      <c r="M424" s="299">
        <f t="shared" si="99"/>
        <v>0</v>
      </c>
    </row>
    <row r="425" spans="1:13">
      <c r="A425" s="272" t="s">
        <v>74</v>
      </c>
      <c r="B425" s="126" t="s">
        <v>271</v>
      </c>
      <c r="C425" s="159"/>
      <c r="D425" s="106"/>
      <c r="E425" s="106"/>
      <c r="F425" s="113"/>
      <c r="G425" s="113"/>
      <c r="H425" s="113"/>
      <c r="I425" s="428"/>
      <c r="J425" s="448"/>
      <c r="K425" s="113"/>
      <c r="L425" s="114"/>
      <c r="M425" s="299">
        <f t="shared" si="99"/>
        <v>0</v>
      </c>
    </row>
    <row r="426" spans="1:13">
      <c r="A426" s="272" t="s">
        <v>76</v>
      </c>
      <c r="B426" s="126" t="s">
        <v>272</v>
      </c>
      <c r="C426" s="159"/>
      <c r="D426" s="106"/>
      <c r="E426" s="106"/>
      <c r="F426" s="113"/>
      <c r="G426" s="113"/>
      <c r="H426" s="113"/>
      <c r="I426" s="428"/>
      <c r="J426" s="448"/>
      <c r="K426" s="113"/>
      <c r="L426" s="114"/>
      <c r="M426" s="299">
        <f t="shared" si="99"/>
        <v>0</v>
      </c>
    </row>
    <row r="427" spans="1:13">
      <c r="A427" s="272" t="s">
        <v>78</v>
      </c>
      <c r="B427" s="126" t="s">
        <v>273</v>
      </c>
      <c r="C427" s="159"/>
      <c r="D427" s="106"/>
      <c r="E427" s="106"/>
      <c r="F427" s="113"/>
      <c r="G427" s="113"/>
      <c r="H427" s="113"/>
      <c r="I427" s="428"/>
      <c r="J427" s="448"/>
      <c r="K427" s="113"/>
      <c r="L427" s="114"/>
      <c r="M427" s="299">
        <f t="shared" si="99"/>
        <v>0</v>
      </c>
    </row>
    <row r="428" spans="1:13">
      <c r="A428" s="302" t="s">
        <v>678</v>
      </c>
      <c r="B428" s="303" t="s">
        <v>677</v>
      </c>
      <c r="C428" s="304"/>
      <c r="D428" s="307"/>
      <c r="E428" s="307"/>
      <c r="F428" s="305"/>
      <c r="G428" s="305"/>
      <c r="H428" s="305"/>
      <c r="I428" s="428"/>
      <c r="J428" s="448"/>
      <c r="K428" s="305"/>
      <c r="L428" s="306"/>
      <c r="M428" s="308">
        <f t="shared" si="99"/>
        <v>0</v>
      </c>
    </row>
    <row r="429" spans="1:13">
      <c r="A429" s="277" t="s">
        <v>80</v>
      </c>
      <c r="B429" s="126" t="s">
        <v>274</v>
      </c>
      <c r="C429" s="159"/>
      <c r="D429" s="106"/>
      <c r="E429" s="106"/>
      <c r="F429" s="113"/>
      <c r="G429" s="113"/>
      <c r="H429" s="113"/>
      <c r="I429" s="428"/>
      <c r="J429" s="448"/>
      <c r="K429" s="113"/>
      <c r="L429" s="114"/>
      <c r="M429" s="299">
        <f t="shared" si="99"/>
        <v>0</v>
      </c>
    </row>
    <row r="430" spans="1:13">
      <c r="A430" s="272" t="s">
        <v>81</v>
      </c>
      <c r="B430" s="126" t="s">
        <v>276</v>
      </c>
      <c r="C430" s="159"/>
      <c r="D430" s="106"/>
      <c r="E430" s="106"/>
      <c r="F430" s="113"/>
      <c r="G430" s="113"/>
      <c r="H430" s="113"/>
      <c r="I430" s="428"/>
      <c r="J430" s="448"/>
      <c r="K430" s="113"/>
      <c r="L430" s="114"/>
      <c r="M430" s="299">
        <f t="shared" si="99"/>
        <v>0</v>
      </c>
    </row>
    <row r="431" spans="1:13">
      <c r="A431" s="272" t="s">
        <v>83</v>
      </c>
      <c r="B431" s="126" t="s">
        <v>277</v>
      </c>
      <c r="C431" s="159"/>
      <c r="D431" s="106"/>
      <c r="E431" s="106"/>
      <c r="F431" s="113"/>
      <c r="G431" s="113"/>
      <c r="H431" s="113"/>
      <c r="I431" s="428"/>
      <c r="J431" s="448"/>
      <c r="K431" s="113"/>
      <c r="L431" s="114"/>
      <c r="M431" s="299">
        <f t="shared" si="99"/>
        <v>0</v>
      </c>
    </row>
    <row r="432" spans="1:13">
      <c r="A432" s="277" t="s">
        <v>85</v>
      </c>
      <c r="B432" s="126" t="s">
        <v>278</v>
      </c>
      <c r="C432" s="159"/>
      <c r="D432" s="106"/>
      <c r="E432" s="106"/>
      <c r="F432" s="113"/>
      <c r="G432" s="113"/>
      <c r="H432" s="113"/>
      <c r="I432" s="428"/>
      <c r="J432" s="448"/>
      <c r="K432" s="113"/>
      <c r="L432" s="114"/>
      <c r="M432" s="299">
        <f t="shared" si="99"/>
        <v>0</v>
      </c>
    </row>
    <row r="433" spans="1:13" s="43" customFormat="1" ht="12">
      <c r="A433" s="42"/>
      <c r="B433" s="136"/>
      <c r="C433" s="178"/>
      <c r="D433" s="107"/>
      <c r="E433" s="107"/>
      <c r="F433" s="120"/>
      <c r="G433" s="120"/>
      <c r="H433" s="120"/>
      <c r="I433" s="444"/>
      <c r="J433" s="464"/>
      <c r="K433" s="120"/>
      <c r="L433" s="120"/>
      <c r="M433" s="299"/>
    </row>
    <row r="434" spans="1:13" s="43" customFormat="1" ht="12">
      <c r="A434" s="49" t="s">
        <v>599</v>
      </c>
      <c r="B434" s="137" t="s">
        <v>368</v>
      </c>
      <c r="C434" s="179"/>
      <c r="D434" s="108">
        <f t="shared" ref="D434:M434" si="100">SUM(D255:D285,D287,D289,D291,D293:D354,D357:D398,D401:D407,D416:D432)</f>
        <v>0</v>
      </c>
      <c r="E434" s="108">
        <f t="shared" si="100"/>
        <v>0</v>
      </c>
      <c r="F434" s="108">
        <f t="shared" si="100"/>
        <v>0</v>
      </c>
      <c r="G434" s="108">
        <f t="shared" si="100"/>
        <v>0</v>
      </c>
      <c r="H434" s="108">
        <f t="shared" si="100"/>
        <v>0</v>
      </c>
      <c r="I434" s="108">
        <f t="shared" ref="I434" si="101">SUM(I255:I285,I287,I289,I291,I293:I354,I357:I398,I401:I407,I416:I432)</f>
        <v>0</v>
      </c>
      <c r="J434" s="465">
        <v>0</v>
      </c>
      <c r="K434" s="108">
        <f t="shared" si="100"/>
        <v>0</v>
      </c>
      <c r="L434" s="108">
        <f t="shared" si="100"/>
        <v>0</v>
      </c>
      <c r="M434" s="108">
        <f t="shared" si="100"/>
        <v>0</v>
      </c>
    </row>
    <row r="435" spans="1:13" s="43" customFormat="1" ht="12">
      <c r="A435" s="49" t="s">
        <v>659</v>
      </c>
      <c r="B435" s="138" t="s">
        <v>660</v>
      </c>
      <c r="C435" s="179"/>
      <c r="D435" s="108">
        <f>SUM(D408:D415)</f>
        <v>0</v>
      </c>
      <c r="E435" s="108">
        <f t="shared" ref="E435:L435" si="102">SUM(E408:E415)</f>
        <v>0</v>
      </c>
      <c r="F435" s="108">
        <f t="shared" si="102"/>
        <v>0</v>
      </c>
      <c r="G435" s="108">
        <f t="shared" si="102"/>
        <v>0</v>
      </c>
      <c r="H435" s="108">
        <f t="shared" si="102"/>
        <v>0</v>
      </c>
      <c r="I435" s="108">
        <f t="shared" ref="I435:J435" si="103">SUM(I408:I415)</f>
        <v>0</v>
      </c>
      <c r="J435" s="465">
        <f t="shared" si="103"/>
        <v>0</v>
      </c>
      <c r="K435" s="108">
        <f t="shared" si="102"/>
        <v>0</v>
      </c>
      <c r="L435" s="108">
        <f t="shared" si="102"/>
        <v>0</v>
      </c>
      <c r="M435" s="150">
        <f t="shared" ref="M435:M439" si="104">SUM(D435:L435)</f>
        <v>0</v>
      </c>
    </row>
    <row r="436" spans="1:13" s="43" customFormat="1" ht="12">
      <c r="A436" s="49" t="s">
        <v>600</v>
      </c>
      <c r="B436" s="138" t="s">
        <v>598</v>
      </c>
      <c r="C436" s="179"/>
      <c r="D436" s="108">
        <f t="shared" ref="D436:L436" si="105">D399</f>
        <v>0</v>
      </c>
      <c r="E436" s="108">
        <f t="shared" si="105"/>
        <v>0</v>
      </c>
      <c r="F436" s="108">
        <f t="shared" si="105"/>
        <v>0</v>
      </c>
      <c r="G436" s="108">
        <f t="shared" si="105"/>
        <v>0</v>
      </c>
      <c r="H436" s="108">
        <f t="shared" si="105"/>
        <v>0</v>
      </c>
      <c r="I436" s="108">
        <f t="shared" ref="I436:J436" si="106">I399</f>
        <v>0</v>
      </c>
      <c r="J436" s="465">
        <f t="shared" si="106"/>
        <v>0</v>
      </c>
      <c r="K436" s="108">
        <f t="shared" si="105"/>
        <v>0</v>
      </c>
      <c r="L436" s="108">
        <f t="shared" si="105"/>
        <v>0</v>
      </c>
      <c r="M436" s="150">
        <f t="shared" si="104"/>
        <v>0</v>
      </c>
    </row>
    <row r="437" spans="1:13" s="43" customFormat="1" ht="12">
      <c r="A437" s="49" t="s">
        <v>601</v>
      </c>
      <c r="B437" s="138" t="s">
        <v>602</v>
      </c>
      <c r="C437" s="179"/>
      <c r="D437" s="108">
        <f t="shared" ref="D437:M437" si="107">SUM(D246:D254,D355,D356+D286+D288+D290+D292)</f>
        <v>0</v>
      </c>
      <c r="E437" s="108">
        <f t="shared" si="107"/>
        <v>0</v>
      </c>
      <c r="F437" s="108">
        <f t="shared" si="107"/>
        <v>0</v>
      </c>
      <c r="G437" s="108">
        <f t="shared" si="107"/>
        <v>0</v>
      </c>
      <c r="H437" s="108">
        <f t="shared" si="107"/>
        <v>0</v>
      </c>
      <c r="I437" s="108">
        <f t="shared" ref="I437:J437" si="108">SUM(I246:I254,I355,I356+I286+I288+I290+I292)</f>
        <v>0</v>
      </c>
      <c r="J437" s="465">
        <f t="shared" si="108"/>
        <v>0</v>
      </c>
      <c r="K437" s="108">
        <f t="shared" si="107"/>
        <v>0</v>
      </c>
      <c r="L437" s="108">
        <f t="shared" si="107"/>
        <v>0</v>
      </c>
      <c r="M437" s="108">
        <f t="shared" si="107"/>
        <v>0</v>
      </c>
    </row>
    <row r="438" spans="1:13">
      <c r="A438" s="353" t="s">
        <v>729</v>
      </c>
      <c r="B438" s="354" t="s">
        <v>730</v>
      </c>
      <c r="C438" s="355"/>
      <c r="D438" s="108">
        <f t="shared" ref="D438:L438" si="109">D400</f>
        <v>0</v>
      </c>
      <c r="E438" s="108">
        <f t="shared" si="109"/>
        <v>0</v>
      </c>
      <c r="F438" s="108">
        <f t="shared" si="109"/>
        <v>0</v>
      </c>
      <c r="G438" s="108">
        <f t="shared" si="109"/>
        <v>0</v>
      </c>
      <c r="H438" s="108">
        <f t="shared" si="109"/>
        <v>0</v>
      </c>
      <c r="I438" s="108">
        <f t="shared" ref="I438:J438" si="110">I400</f>
        <v>0</v>
      </c>
      <c r="J438" s="465">
        <f t="shared" si="110"/>
        <v>0</v>
      </c>
      <c r="K438" s="108">
        <f t="shared" si="109"/>
        <v>0</v>
      </c>
      <c r="L438" s="108">
        <f t="shared" si="109"/>
        <v>0</v>
      </c>
      <c r="M438" s="150">
        <f t="shared" si="104"/>
        <v>0</v>
      </c>
    </row>
    <row r="439" spans="1:13" s="48" customFormat="1">
      <c r="A439" s="44" t="s">
        <v>369</v>
      </c>
      <c r="B439" s="139" t="s">
        <v>370</v>
      </c>
      <c r="C439" s="181"/>
      <c r="D439" s="110">
        <f t="shared" ref="D439:L439" si="111">SUM(D434:D438)</f>
        <v>0</v>
      </c>
      <c r="E439" s="110">
        <f t="shared" si="111"/>
        <v>0</v>
      </c>
      <c r="F439" s="110">
        <f t="shared" si="111"/>
        <v>0</v>
      </c>
      <c r="G439" s="110">
        <f t="shared" si="111"/>
        <v>0</v>
      </c>
      <c r="H439" s="110">
        <f t="shared" si="111"/>
        <v>0</v>
      </c>
      <c r="I439" s="110">
        <f t="shared" ref="I439:J439" si="112">SUM(I434:I438)</f>
        <v>0</v>
      </c>
      <c r="J439" s="466">
        <f t="shared" si="112"/>
        <v>0</v>
      </c>
      <c r="K439" s="110">
        <f t="shared" si="111"/>
        <v>0</v>
      </c>
      <c r="L439" s="110">
        <f t="shared" si="111"/>
        <v>0</v>
      </c>
      <c r="M439" s="151">
        <f t="shared" si="104"/>
        <v>0</v>
      </c>
    </row>
    <row r="440" spans="1:13">
      <c r="A440" s="295"/>
      <c r="B440" s="140"/>
      <c r="C440" s="180"/>
      <c r="D440" s="109"/>
      <c r="E440" s="109"/>
      <c r="F440" s="121"/>
      <c r="G440" s="121"/>
      <c r="H440" s="121"/>
      <c r="I440" s="121"/>
      <c r="J440" s="467"/>
      <c r="K440" s="121"/>
      <c r="L440" s="121"/>
      <c r="M440" s="152"/>
    </row>
    <row r="441" spans="1:13" ht="15.75" thickBot="1">
      <c r="A441" s="296"/>
      <c r="B441" s="141" t="s">
        <v>337</v>
      </c>
      <c r="C441" s="29"/>
      <c r="D441" s="45">
        <f>D214+D215+D216+D217+D244+D439+D218</f>
        <v>0</v>
      </c>
      <c r="E441" s="45">
        <f t="shared" ref="E441:M441" si="113">E214+E215+E216+E217+E244+E439+E218</f>
        <v>0</v>
      </c>
      <c r="F441" s="45">
        <f t="shared" si="113"/>
        <v>0</v>
      </c>
      <c r="G441" s="45">
        <f t="shared" si="113"/>
        <v>0</v>
      </c>
      <c r="H441" s="45">
        <f t="shared" si="113"/>
        <v>0</v>
      </c>
      <c r="I441" s="45">
        <f t="shared" ref="I441:J441" si="114">I214+I215+I216+I217+I244+I439+I218</f>
        <v>0</v>
      </c>
      <c r="J441" s="468">
        <f t="shared" si="114"/>
        <v>36302.5</v>
      </c>
      <c r="K441" s="45">
        <f t="shared" si="113"/>
        <v>0</v>
      </c>
      <c r="L441" s="45">
        <f t="shared" si="113"/>
        <v>0</v>
      </c>
      <c r="M441" s="45">
        <f t="shared" si="113"/>
        <v>36302.5</v>
      </c>
    </row>
    <row r="442" spans="1:13" ht="13.5" thickTop="1">
      <c r="A442" s="297"/>
      <c r="B442" s="153"/>
      <c r="C442" s="153"/>
      <c r="D442" s="154"/>
      <c r="E442" s="154"/>
      <c r="F442" s="155"/>
      <c r="G442" s="155"/>
      <c r="H442" s="155"/>
      <c r="I442" s="155"/>
      <c r="J442" s="155"/>
      <c r="K442" s="155"/>
      <c r="L442" s="155"/>
      <c r="M442" s="155"/>
    </row>
    <row r="445" spans="1:13">
      <c r="M445" s="445"/>
    </row>
  </sheetData>
  <phoneticPr fontId="47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1" workbookViewId="0">
      <selection sqref="A1:C1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538" t="s">
        <v>773</v>
      </c>
      <c r="B1" s="538"/>
      <c r="C1" s="538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'2023-ΠΡΟΥΠΟΛΟΓΙΣΜΟΣ_ΑΝΑ (ΚΑΕ)'!M217</f>
        <v>0</v>
      </c>
    </row>
    <row r="4" spans="1:3" s="4" customFormat="1" ht="30.75" customHeight="1">
      <c r="A4" s="8" t="s">
        <v>87</v>
      </c>
      <c r="B4" s="9"/>
      <c r="C4" s="10">
        <f>C3</f>
        <v>0</v>
      </c>
    </row>
    <row r="5" spans="1:3" ht="14.25">
      <c r="A5" s="6" t="s">
        <v>99</v>
      </c>
      <c r="B5" s="11">
        <v>2631</v>
      </c>
      <c r="C5" s="7">
        <f>'2023-ΠΡΟΥΠΟΛΟΓΙΣΜΟΣ_ΑΝΑ (ΚΑΕ)'!M216</f>
        <v>0</v>
      </c>
    </row>
    <row r="6" spans="1:3" s="4" customFormat="1" ht="14.25">
      <c r="A6" s="37" t="s">
        <v>100</v>
      </c>
      <c r="B6" s="38"/>
      <c r="C6" s="39">
        <f>C5</f>
        <v>0</v>
      </c>
    </row>
    <row r="7" spans="1:3" s="4" customFormat="1" ht="14.25">
      <c r="A7" s="356" t="s">
        <v>731</v>
      </c>
      <c r="B7" s="357">
        <v>2636</v>
      </c>
      <c r="C7" s="360">
        <f>'2023-ΠΡΟΥΠΟΛΟΓΙΣΜΟΣ_ΑΝΑ (ΚΑΕ)'!M218</f>
        <v>0</v>
      </c>
    </row>
    <row r="8" spans="1:3" s="4" customFormat="1" ht="14.25">
      <c r="A8" s="358" t="s">
        <v>760</v>
      </c>
      <c r="B8" s="359"/>
      <c r="C8" s="361">
        <f>C7</f>
        <v>0</v>
      </c>
    </row>
    <row r="9" spans="1:3" ht="14.25">
      <c r="A9" s="6" t="s">
        <v>101</v>
      </c>
      <c r="B9" s="12" t="s">
        <v>761</v>
      </c>
      <c r="C9" s="7">
        <f>'2023-ΠΡΟΥΠΟΛΟΓΙΣΜΟΣ_ΑΝΑ (ΚΑΕ)'!M215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'2023-ΠΡΟΥΠΟΛΟΓΙΣΜΟΣ_ΑΝΑ (ΚΑΕ)'!M194</f>
        <v>0</v>
      </c>
    </row>
    <row r="12" spans="1:3" ht="14.25">
      <c r="A12" s="6" t="s">
        <v>103</v>
      </c>
      <c r="B12" s="17">
        <v>269</v>
      </c>
      <c r="C12" s="7">
        <f>'2023-ΠΡΟΥΠΟΛΟΓΙΣΜΟΣ_ΑΝΑ (ΚΑΕ)'!M195</f>
        <v>0</v>
      </c>
    </row>
    <row r="13" spans="1:3" ht="42.75">
      <c r="A13" s="410" t="s">
        <v>763</v>
      </c>
      <c r="B13" s="408">
        <v>271</v>
      </c>
      <c r="C13" s="409">
        <f>'2023-ΠΡΟΥΠΟΛΟΓΙΣΜΟΣ_ΑΝΑ (ΚΑΕ)'!M196</f>
        <v>0</v>
      </c>
    </row>
    <row r="14" spans="1:3" ht="18.75" customHeight="1">
      <c r="A14" s="6" t="s">
        <v>104</v>
      </c>
      <c r="B14" s="12">
        <v>291</v>
      </c>
      <c r="C14" s="7">
        <f>'2023-ΠΡΟΥΠΟΛΟΓΙΣΜΟΣ_ΑΝΑ (ΚΑΕ)'!M197</f>
        <v>0</v>
      </c>
    </row>
    <row r="15" spans="1:3" ht="18.75" customHeight="1">
      <c r="A15" s="18" t="s">
        <v>91</v>
      </c>
      <c r="B15" s="12">
        <v>842</v>
      </c>
      <c r="C15" s="7">
        <f>'2023-ΠΡΟΥΠΟΛΟΓΙΣΜΟΣ_ΑΝΑ (ΚΑΕ)'!M198</f>
        <v>0</v>
      </c>
    </row>
    <row r="16" spans="1:3" ht="14.25">
      <c r="A16" s="18" t="s">
        <v>89</v>
      </c>
      <c r="B16" s="12">
        <v>832</v>
      </c>
      <c r="C16" s="7">
        <f>'2023-ΠΡΟΥΠΟΛΟΓΙΣΜΟΣ_ΑΝΑ (ΚΑΕ)'!M199</f>
        <v>0</v>
      </c>
    </row>
    <row r="17" spans="1:3" ht="14.25">
      <c r="A17" s="18" t="s">
        <v>88</v>
      </c>
      <c r="B17" s="12" t="s">
        <v>0</v>
      </c>
      <c r="C17" s="7">
        <f>'2023-ΠΡΟΥΠΟΛΟΓΙΣΜΟΣ_ΑΝΑ (ΚΑΕ)'!M200</f>
        <v>0</v>
      </c>
    </row>
    <row r="18" spans="1:3" ht="14.25">
      <c r="A18" s="6" t="s">
        <v>105</v>
      </c>
      <c r="B18" s="12" t="s">
        <v>115</v>
      </c>
      <c r="C18" s="7">
        <f>'2023-ΠΡΟΥΠΟΛΟΓΙΣΜΟΣ_ΑΝΑ (ΚΑΕ)'!M201</f>
        <v>0</v>
      </c>
    </row>
    <row r="19" spans="1:3" ht="14.25">
      <c r="A19" s="6" t="s">
        <v>90</v>
      </c>
      <c r="B19" s="12">
        <v>841</v>
      </c>
      <c r="C19" s="7">
        <f>'2023-ΠΡΟΥΠΟΛΟΓΙΣΜΟΣ_ΑΝΑ (ΚΑΕ)'!M202</f>
        <v>0</v>
      </c>
    </row>
    <row r="20" spans="1:3" ht="14.25">
      <c r="A20" s="18" t="s">
        <v>92</v>
      </c>
      <c r="B20" s="19">
        <v>892</v>
      </c>
      <c r="C20" s="7">
        <f>'2023-ΠΡΟΥΠΟΛΟΓΙΣΜΟΣ_ΑΝΑ (ΚΑΕ)'!M203</f>
        <v>0</v>
      </c>
    </row>
    <row r="21" spans="1:3" ht="14.25">
      <c r="A21" s="18" t="s">
        <v>93</v>
      </c>
      <c r="B21" s="12">
        <v>845</v>
      </c>
      <c r="C21" s="7">
        <f>'2023-ΠΡΟΥΠΟΛΟΓΙΣΜΟΣ_ΑΝΑ (ΚΑΕ)'!M204</f>
        <v>0</v>
      </c>
    </row>
    <row r="22" spans="1:3" ht="14.25">
      <c r="A22" s="18" t="s">
        <v>94</v>
      </c>
      <c r="B22" s="12">
        <v>1611</v>
      </c>
      <c r="C22" s="7">
        <f>'2023-ΠΡΟΥΠΟΛΟΓΙΣΜΟΣ_ΑΝΑ (ΚΑΕ)'!M205</f>
        <v>0</v>
      </c>
    </row>
    <row r="23" spans="1:3" ht="24.75" customHeight="1">
      <c r="A23" s="18" t="s">
        <v>95</v>
      </c>
      <c r="B23" s="12" t="s">
        <v>694</v>
      </c>
      <c r="C23" s="7">
        <f>'2023-ΠΡΟΥΠΟΛΟΓΙΣΜΟΣ_ΑΝΑ (ΚΑΕ)'!M206</f>
        <v>0</v>
      </c>
    </row>
    <row r="24" spans="1:3" ht="42.75" customHeight="1">
      <c r="A24" s="18" t="s">
        <v>106</v>
      </c>
      <c r="B24" s="12" t="s">
        <v>695</v>
      </c>
      <c r="C24" s="7">
        <f>'2023-ΠΡΟΥΠΟΛΟΓΙΣΜΟΣ_ΑΝΑ (ΚΑΕ)'!M207</f>
        <v>0</v>
      </c>
    </row>
    <row r="25" spans="1:3" ht="42.75">
      <c r="A25" s="18" t="s">
        <v>107</v>
      </c>
      <c r="B25" s="12" t="s">
        <v>116</v>
      </c>
      <c r="C25" s="7">
        <f>'2023-ΠΡΟΥΠΟΛΟΓΙΣΜΟΣ_ΑΝΑ (ΚΑΕ)'!M208</f>
        <v>0</v>
      </c>
    </row>
    <row r="26" spans="1:3" ht="51" customHeight="1">
      <c r="A26" s="20" t="s">
        <v>117</v>
      </c>
      <c r="B26" s="12" t="s">
        <v>696</v>
      </c>
      <c r="C26" s="7">
        <f>'2023-ΠΡΟΥΠΟΛΟΓΙΣΜΟΣ_ΑΝΑ (ΚΑΕ)'!M209</f>
        <v>0</v>
      </c>
    </row>
    <row r="27" spans="1:3" ht="14.25">
      <c r="A27" s="18" t="s">
        <v>108</v>
      </c>
      <c r="B27" s="12">
        <v>4121</v>
      </c>
      <c r="C27" s="7">
        <f>'2023-ΠΡΟΥΠΟΛΟΓΙΣΜΟΣ_ΑΝΑ (ΚΑΕ)'!M210</f>
        <v>0</v>
      </c>
    </row>
    <row r="28" spans="1:3" ht="65.25" customHeight="1">
      <c r="A28" s="6" t="s">
        <v>109</v>
      </c>
      <c r="B28" s="12" t="s">
        <v>357</v>
      </c>
      <c r="C28" s="7">
        <f>'2023-ΠΡΟΥΠΟΛΟΓΙΣΜΟΣ_ΑΝΑ (ΚΑΕ)'!M211</f>
        <v>0</v>
      </c>
    </row>
    <row r="29" spans="1:3" ht="28.5">
      <c r="A29" s="6" t="s">
        <v>96</v>
      </c>
      <c r="B29" s="12">
        <v>2521</v>
      </c>
      <c r="C29" s="7">
        <f>'2023-ΠΡΟΥΠΟΛΟΓΙΣΜΟΣ_ΑΝΑ (ΚΑΕ)'!M212</f>
        <v>0</v>
      </c>
    </row>
    <row r="30" spans="1:3" ht="42.75">
      <c r="A30" s="6" t="s">
        <v>110</v>
      </c>
      <c r="B30" s="12" t="s">
        <v>114</v>
      </c>
      <c r="C30" s="7">
        <f>'2023-ΠΡΟΥΠΟΛΟΓΙΣΜΟΣ_ΑΝΑ (ΚΑΕ)'!M213</f>
        <v>0</v>
      </c>
    </row>
    <row r="31" spans="1:3" s="4" customFormat="1" ht="14.25">
      <c r="A31" s="21" t="s">
        <v>111</v>
      </c>
      <c r="B31" s="22"/>
      <c r="C31" s="23">
        <f>SUM(C11:C30)</f>
        <v>0</v>
      </c>
    </row>
    <row r="32" spans="1:3" ht="42.75">
      <c r="A32" s="24" t="s">
        <v>118</v>
      </c>
      <c r="B32" s="19"/>
      <c r="C32" s="7">
        <f>'2023-ΠΡΟΥΠΟΛΟΓΙΣΜΟΣ_ΑΝΑ (ΚΑΕ)'!M244</f>
        <v>36302.5</v>
      </c>
    </row>
    <row r="33" spans="1:3" ht="14.25">
      <c r="A33" s="25" t="s">
        <v>112</v>
      </c>
      <c r="B33" s="26"/>
      <c r="C33" s="27">
        <f>C32</f>
        <v>36302.5</v>
      </c>
    </row>
    <row r="34" spans="1:3" ht="40.5">
      <c r="A34" s="36" t="s">
        <v>368</v>
      </c>
      <c r="B34" s="50" t="s">
        <v>603</v>
      </c>
      <c r="C34" s="33">
        <f>'2023-ΠΡΟΥΠΟΛΟΓΙΣΜΟΣ_ΑΝΑ (ΚΑΕ)'!M434</f>
        <v>0</v>
      </c>
    </row>
    <row r="35" spans="1:3" ht="40.5">
      <c r="A35" s="36" t="s">
        <v>660</v>
      </c>
      <c r="B35" s="50" t="s">
        <v>604</v>
      </c>
      <c r="C35" s="33">
        <f>'2023-ΠΡΟΥΠΟΛΟΓΙΣΜΟΣ_ΑΝΑ (ΚΑΕ)'!M435</f>
        <v>0</v>
      </c>
    </row>
    <row r="36" spans="1:3" ht="54">
      <c r="A36" s="36" t="s">
        <v>598</v>
      </c>
      <c r="B36" s="50" t="s">
        <v>349</v>
      </c>
      <c r="C36" s="33">
        <f>'2023-ΠΡΟΥΠΟΛΟΓΙΣΜΟΣ_ΑΝΑ (ΚΑΕ)'!M436</f>
        <v>0</v>
      </c>
    </row>
    <row r="37" spans="1:3" ht="40.5">
      <c r="A37" s="36" t="s">
        <v>602</v>
      </c>
      <c r="B37" s="50" t="s">
        <v>605</v>
      </c>
      <c r="C37" s="33">
        <f>'2023-ΠΡΟΥΠΟΛΟΓΙΣΜΟΣ_ΑΝΑ (ΚΑΕ)'!M437</f>
        <v>0</v>
      </c>
    </row>
    <row r="38" spans="1:3" ht="40.5">
      <c r="A38" s="362" t="s">
        <v>730</v>
      </c>
      <c r="B38" s="363" t="s">
        <v>728</v>
      </c>
      <c r="C38" s="364">
        <f>'2023-ΠΡΟΥΠΟΛΟΓΙΣΜΟΣ_ΑΝΑ (ΚΑΕ)'!M438</f>
        <v>0</v>
      </c>
    </row>
    <row r="39" spans="1:3" ht="28.5">
      <c r="A39" s="40" t="s">
        <v>608</v>
      </c>
      <c r="B39" s="40" t="s">
        <v>609</v>
      </c>
      <c r="C39" s="41">
        <f>SUM(C34:C38)</f>
        <v>0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36302.5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6" zoomScaleNormal="100" zoomScaleSheetLayoutView="100" workbookViewId="0">
      <selection activeCell="B29" sqref="B29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94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'2023-ΠΡΟΥΠΟΛΟΓΙΣΜΟΣ_ΑΝΑ (ΚΑΕ)'!D194</f>
        <v>0</v>
      </c>
      <c r="D2" s="58">
        <f>'2023-ΠΡΟΥΠΟΛΟΓΙΣΜΟΣ_ΑΝΑ (ΚΑΕ)'!E194</f>
        <v>0</v>
      </c>
      <c r="E2" s="58">
        <f>'2023-ΠΡΟΥΠΟΛΟΓΙΣΜΟΣ_ΑΝΑ (ΚΑΕ)'!F194</f>
        <v>0</v>
      </c>
      <c r="F2" s="58">
        <f>'2023-ΠΡΟΥΠΟΛΟΓΙΣΜΟΣ_ΑΝΑ (ΚΑΕ)'!G194</f>
        <v>0</v>
      </c>
      <c r="G2" s="58">
        <f>'2023-ΠΡΟΥΠΟΛΟΓΙΣΜΟΣ_ΑΝΑ (ΚΑΕ)'!H194</f>
        <v>0</v>
      </c>
      <c r="H2" s="58">
        <f>'2023-ΠΡΟΥΠΟΛΟΓΙΣΜΟΣ_ΑΝΑ (ΚΑΕ)'!I194</f>
        <v>0</v>
      </c>
      <c r="I2" s="58">
        <f>'2023-ΠΡΟΥΠΟΛΟΓΙΣΜΟΣ_ΑΝΑ (ΚΑΕ)'!J194</f>
        <v>0</v>
      </c>
      <c r="J2" s="58">
        <f>'2023-ΠΡΟΥΠΟΛΟΓΙΣΜΟΣ_ΑΝΑ (ΚΑΕ)'!K194</f>
        <v>0</v>
      </c>
      <c r="K2" s="58">
        <f>'2023-ΠΡΟΥΠΟΛΟΓΙΣΜΟΣ_ΑΝΑ (ΚΑΕ)'!L194</f>
        <v>0</v>
      </c>
      <c r="L2" s="59">
        <f>SUM(C2:K2)</f>
        <v>0</v>
      </c>
      <c r="M2" s="190">
        <f>SUM(L2,L6,L7,L8,L9,L10,L11,L12,L13,L19,L4)</f>
        <v>0</v>
      </c>
      <c r="N2" s="187" t="s">
        <v>635</v>
      </c>
    </row>
    <row r="3" spans="1:14" ht="15.75" thickBot="1">
      <c r="A3" s="185" t="s">
        <v>335</v>
      </c>
      <c r="B3" s="57" t="s">
        <v>103</v>
      </c>
      <c r="C3" s="58">
        <f>'2023-ΠΡΟΥΠΟΛΟΓΙΣΜΟΣ_ΑΝΑ (ΚΑΕ)'!D195</f>
        <v>0</v>
      </c>
      <c r="D3" s="58">
        <f>'2023-ΠΡΟΥΠΟΛΟΓΙΣΜΟΣ_ΑΝΑ (ΚΑΕ)'!E195</f>
        <v>0</v>
      </c>
      <c r="E3" s="58">
        <f>'2023-ΠΡΟΥΠΟΛΟΓΙΣΜΟΣ_ΑΝΑ (ΚΑΕ)'!F195</f>
        <v>0</v>
      </c>
      <c r="F3" s="58">
        <f>'2023-ΠΡΟΥΠΟΛΟΓΙΣΜΟΣ_ΑΝΑ (ΚΑΕ)'!G195</f>
        <v>0</v>
      </c>
      <c r="G3" s="58">
        <f>'2023-ΠΡΟΥΠΟΛΟΓΙΣΜΟΣ_ΑΝΑ (ΚΑΕ)'!H195</f>
        <v>0</v>
      </c>
      <c r="H3" s="58">
        <f>'2023-ΠΡΟΥΠΟΛΟΓΙΣΜΟΣ_ΑΝΑ (ΚΑΕ)'!I195</f>
        <v>0</v>
      </c>
      <c r="I3" s="58">
        <f>'2023-ΠΡΟΥΠΟΛΟΓΙΣΜΟΣ_ΑΝΑ (ΚΑΕ)'!J195</f>
        <v>0</v>
      </c>
      <c r="J3" s="58">
        <f>'2023-ΠΡΟΥΠΟΛΟΓΙΣΜΟΣ_ΑΝΑ (ΚΑΕ)'!K195</f>
        <v>0</v>
      </c>
      <c r="K3" s="58">
        <f>'2023-ΠΡΟΥΠΟΛΟΓΙΣΜΟΣ_ΑΝΑ (ΚΑΕ)'!L195</f>
        <v>0</v>
      </c>
      <c r="L3" s="59">
        <f t="shared" ref="L3:L4" si="0">SUM(C3:K3)</f>
        <v>0</v>
      </c>
      <c r="M3" s="191">
        <f>SUM(L3,L5,L17,L20)</f>
        <v>0</v>
      </c>
      <c r="N3" s="188" t="s">
        <v>636</v>
      </c>
    </row>
    <row r="4" spans="1:14" ht="26.25" thickBot="1">
      <c r="A4" s="411" t="s">
        <v>293</v>
      </c>
      <c r="B4" s="412" t="s">
        <v>766</v>
      </c>
      <c r="C4" s="58">
        <f>'2023-ΠΡΟΥΠΟΛΟΓΙΣΜΟΣ_ΑΝΑ (ΚΑΕ)'!D196</f>
        <v>0</v>
      </c>
      <c r="D4" s="58">
        <f>'2023-ΠΡΟΥΠΟΛΟΓΙΣΜΟΣ_ΑΝΑ (ΚΑΕ)'!E196</f>
        <v>0</v>
      </c>
      <c r="E4" s="58">
        <f>'2023-ΠΡΟΥΠΟΛΟΓΙΣΜΟΣ_ΑΝΑ (ΚΑΕ)'!F196</f>
        <v>0</v>
      </c>
      <c r="F4" s="58">
        <f>'2023-ΠΡΟΥΠΟΛΟΓΙΣΜΟΣ_ΑΝΑ (ΚΑΕ)'!G196</f>
        <v>0</v>
      </c>
      <c r="G4" s="58">
        <f>'2023-ΠΡΟΥΠΟΛΟΓΙΣΜΟΣ_ΑΝΑ (ΚΑΕ)'!H196</f>
        <v>0</v>
      </c>
      <c r="H4" s="58">
        <f>'2023-ΠΡΟΥΠΟΛΟΓΙΣΜΟΣ_ΑΝΑ (ΚΑΕ)'!I196</f>
        <v>0</v>
      </c>
      <c r="I4" s="58">
        <f>'2023-ΠΡΟΥΠΟΛΟΓΙΣΜΟΣ_ΑΝΑ (ΚΑΕ)'!J196</f>
        <v>0</v>
      </c>
      <c r="J4" s="58">
        <f>'2023-ΠΡΟΥΠΟΛΟΓΙΣΜΟΣ_ΑΝΑ (ΚΑΕ)'!K196</f>
        <v>0</v>
      </c>
      <c r="K4" s="58">
        <f>'2023-ΠΡΟΥΠΟΛΟΓΙΣΜΟΣ_ΑΝΑ (ΚΑΕ)'!L196</f>
        <v>0</v>
      </c>
      <c r="L4" s="59">
        <f t="shared" si="0"/>
        <v>0</v>
      </c>
      <c r="M4" s="191"/>
      <c r="N4" s="188"/>
    </row>
    <row r="5" spans="1:14" ht="15.75" thickBot="1">
      <c r="A5" s="60" t="s">
        <v>335</v>
      </c>
      <c r="B5" s="57" t="s">
        <v>104</v>
      </c>
      <c r="C5" s="58">
        <f>'2023-ΠΡΟΥΠΟΛΟΓΙΣΜΟΣ_ΑΝΑ (ΚΑΕ)'!D197</f>
        <v>0</v>
      </c>
      <c r="D5" s="58">
        <f>'2023-ΠΡΟΥΠΟΛΟΓΙΣΜΟΣ_ΑΝΑ (ΚΑΕ)'!E197</f>
        <v>0</v>
      </c>
      <c r="E5" s="58">
        <f>'2023-ΠΡΟΥΠΟΛΟΓΙΣΜΟΣ_ΑΝΑ (ΚΑΕ)'!F197</f>
        <v>0</v>
      </c>
      <c r="F5" s="58">
        <f>'2023-ΠΡΟΥΠΟΛΟΓΙΣΜΟΣ_ΑΝΑ (ΚΑΕ)'!G197</f>
        <v>0</v>
      </c>
      <c r="G5" s="58">
        <f>'2023-ΠΡΟΥΠΟΛΟΓΙΣΜΟΣ_ΑΝΑ (ΚΑΕ)'!H197</f>
        <v>0</v>
      </c>
      <c r="H5" s="58">
        <f>'2023-ΠΡΟΥΠΟΛΟΓΙΣΜΟΣ_ΑΝΑ (ΚΑΕ)'!I197</f>
        <v>0</v>
      </c>
      <c r="I5" s="58">
        <f>'2023-ΠΡΟΥΠΟΛΟΓΙΣΜΟΣ_ΑΝΑ (ΚΑΕ)'!J197</f>
        <v>0</v>
      </c>
      <c r="J5" s="58">
        <f>'2023-ΠΡΟΥΠΟΛΟΓΙΣΜΟΣ_ΑΝΑ (ΚΑΕ)'!K197</f>
        <v>0</v>
      </c>
      <c r="K5" s="58">
        <f>'2023-ΠΡΟΥΠΟΛΟΓΙΣΜΟΣ_ΑΝΑ (ΚΑΕ)'!L197</f>
        <v>0</v>
      </c>
      <c r="L5" s="59">
        <f t="shared" ref="L5:L21" si="1">SUM(C5:K5)</f>
        <v>0</v>
      </c>
      <c r="M5" s="192">
        <f>SUM(L14,L15,L16,L18,L21)</f>
        <v>0</v>
      </c>
      <c r="N5" s="189" t="s">
        <v>637</v>
      </c>
    </row>
    <row r="6" spans="1:14" ht="15.75" thickBot="1">
      <c r="A6" s="56" t="s">
        <v>293</v>
      </c>
      <c r="B6" s="57" t="s">
        <v>91</v>
      </c>
      <c r="C6" s="58">
        <f>'2023-ΠΡΟΥΠΟΛΟΓΙΣΜΟΣ_ΑΝΑ (ΚΑΕ)'!D198</f>
        <v>0</v>
      </c>
      <c r="D6" s="58">
        <f>'2023-ΠΡΟΥΠΟΛΟΓΙΣΜΟΣ_ΑΝΑ (ΚΑΕ)'!E198</f>
        <v>0</v>
      </c>
      <c r="E6" s="58">
        <f>'2023-ΠΡΟΥΠΟΛΟΓΙΣΜΟΣ_ΑΝΑ (ΚΑΕ)'!F198</f>
        <v>0</v>
      </c>
      <c r="F6" s="58">
        <f>'2023-ΠΡΟΥΠΟΛΟΓΙΣΜΟΣ_ΑΝΑ (ΚΑΕ)'!G198</f>
        <v>0</v>
      </c>
      <c r="G6" s="58">
        <f>'2023-ΠΡΟΥΠΟΛΟΓΙΣΜΟΣ_ΑΝΑ (ΚΑΕ)'!H198</f>
        <v>0</v>
      </c>
      <c r="H6" s="58">
        <f>'2023-ΠΡΟΥΠΟΛΟΓΙΣΜΟΣ_ΑΝΑ (ΚΑΕ)'!I198</f>
        <v>0</v>
      </c>
      <c r="I6" s="58">
        <f>'2023-ΠΡΟΥΠΟΛΟΓΙΣΜΟΣ_ΑΝΑ (ΚΑΕ)'!J198</f>
        <v>0</v>
      </c>
      <c r="J6" s="58">
        <f>'2023-ΠΡΟΥΠΟΛΟΓΙΣΜΟΣ_ΑΝΑ (ΚΑΕ)'!K198</f>
        <v>0</v>
      </c>
      <c r="K6" s="58">
        <f>'2023-ΠΡΟΥΠΟΛΟΓΙΣΜΟΣ_ΑΝΑ (ΚΑΕ)'!L198</f>
        <v>0</v>
      </c>
      <c r="L6" s="59">
        <f t="shared" si="1"/>
        <v>0</v>
      </c>
      <c r="M6" s="193">
        <f>SUM(M2:M5)</f>
        <v>0</v>
      </c>
      <c r="N6" s="260" t="s">
        <v>619</v>
      </c>
    </row>
    <row r="7" spans="1:14" ht="15.75" thickBot="1">
      <c r="A7" s="56" t="s">
        <v>293</v>
      </c>
      <c r="B7" s="57" t="s">
        <v>89</v>
      </c>
      <c r="C7" s="58">
        <f>'2023-ΠΡΟΥΠΟΛΟΓΙΣΜΟΣ_ΑΝΑ (ΚΑΕ)'!D199</f>
        <v>0</v>
      </c>
      <c r="D7" s="58">
        <f>'2023-ΠΡΟΥΠΟΛΟΓΙΣΜΟΣ_ΑΝΑ (ΚΑΕ)'!E199</f>
        <v>0</v>
      </c>
      <c r="E7" s="58">
        <f>'2023-ΠΡΟΥΠΟΛΟΓΙΣΜΟΣ_ΑΝΑ (ΚΑΕ)'!F199</f>
        <v>0</v>
      </c>
      <c r="F7" s="58">
        <f>'2023-ΠΡΟΥΠΟΛΟΓΙΣΜΟΣ_ΑΝΑ (ΚΑΕ)'!G199</f>
        <v>0</v>
      </c>
      <c r="G7" s="58">
        <f>'2023-ΠΡΟΥΠΟΛΟΓΙΣΜΟΣ_ΑΝΑ (ΚΑΕ)'!H199</f>
        <v>0</v>
      </c>
      <c r="H7" s="58">
        <f>'2023-ΠΡΟΥΠΟΛΟΓΙΣΜΟΣ_ΑΝΑ (ΚΑΕ)'!I199</f>
        <v>0</v>
      </c>
      <c r="I7" s="58">
        <f>'2023-ΠΡΟΥΠΟΛΟΓΙΣΜΟΣ_ΑΝΑ (ΚΑΕ)'!J199</f>
        <v>0</v>
      </c>
      <c r="J7" s="58">
        <f>'2023-ΠΡΟΥΠΟΛΟΓΙΣΜΟΣ_ΑΝΑ (ΚΑΕ)'!K199</f>
        <v>0</v>
      </c>
      <c r="K7" s="58">
        <f>'2023-ΠΡΟΥΠΟΛΟΓΙΣΜΟΣ_ΑΝΑ (ΚΑΕ)'!L199</f>
        <v>0</v>
      </c>
      <c r="L7" s="59">
        <f t="shared" si="1"/>
        <v>0</v>
      </c>
    </row>
    <row r="8" spans="1:14" ht="15.75" thickBot="1">
      <c r="A8" s="56" t="s">
        <v>293</v>
      </c>
      <c r="B8" s="57" t="s">
        <v>88</v>
      </c>
      <c r="C8" s="58">
        <f>'2023-ΠΡΟΥΠΟΛΟΓΙΣΜΟΣ_ΑΝΑ (ΚΑΕ)'!D200</f>
        <v>0</v>
      </c>
      <c r="D8" s="58">
        <f>'2023-ΠΡΟΥΠΟΛΟΓΙΣΜΟΣ_ΑΝΑ (ΚΑΕ)'!E200</f>
        <v>0</v>
      </c>
      <c r="E8" s="58">
        <f>'2023-ΠΡΟΥΠΟΛΟΓΙΣΜΟΣ_ΑΝΑ (ΚΑΕ)'!F200</f>
        <v>0</v>
      </c>
      <c r="F8" s="58">
        <f>'2023-ΠΡΟΥΠΟΛΟΓΙΣΜΟΣ_ΑΝΑ (ΚΑΕ)'!G200</f>
        <v>0</v>
      </c>
      <c r="G8" s="58">
        <f>'2023-ΠΡΟΥΠΟΛΟΓΙΣΜΟΣ_ΑΝΑ (ΚΑΕ)'!H200</f>
        <v>0</v>
      </c>
      <c r="H8" s="58">
        <f>'2023-ΠΡΟΥΠΟΛΟΓΙΣΜΟΣ_ΑΝΑ (ΚΑΕ)'!I200</f>
        <v>0</v>
      </c>
      <c r="I8" s="58">
        <f>'2023-ΠΡΟΥΠΟΛΟΓΙΣΜΟΣ_ΑΝΑ (ΚΑΕ)'!J200</f>
        <v>0</v>
      </c>
      <c r="J8" s="58">
        <f>'2023-ΠΡΟΥΠΟΛΟΓΙΣΜΟΣ_ΑΝΑ (ΚΑΕ)'!K200</f>
        <v>0</v>
      </c>
      <c r="K8" s="58">
        <f>'2023-ΠΡΟΥΠΟΛΟΓΙΣΜΟΣ_ΑΝΑ (ΚΑΕ)'!L200</f>
        <v>0</v>
      </c>
      <c r="L8" s="59">
        <f t="shared" si="1"/>
        <v>0</v>
      </c>
    </row>
    <row r="9" spans="1:14" ht="15.75" thickBot="1">
      <c r="A9" s="56" t="s">
        <v>293</v>
      </c>
      <c r="B9" s="57" t="s">
        <v>105</v>
      </c>
      <c r="C9" s="58">
        <f>'2023-ΠΡΟΥΠΟΛΟΓΙΣΜΟΣ_ΑΝΑ (ΚΑΕ)'!D201</f>
        <v>0</v>
      </c>
      <c r="D9" s="58">
        <f>'2023-ΠΡΟΥΠΟΛΟΓΙΣΜΟΣ_ΑΝΑ (ΚΑΕ)'!E201</f>
        <v>0</v>
      </c>
      <c r="E9" s="58">
        <f>'2023-ΠΡΟΥΠΟΛΟΓΙΣΜΟΣ_ΑΝΑ (ΚΑΕ)'!F201</f>
        <v>0</v>
      </c>
      <c r="F9" s="58">
        <f>'2023-ΠΡΟΥΠΟΛΟΓΙΣΜΟΣ_ΑΝΑ (ΚΑΕ)'!G201</f>
        <v>0</v>
      </c>
      <c r="G9" s="58">
        <f>'2023-ΠΡΟΥΠΟΛΟΓΙΣΜΟΣ_ΑΝΑ (ΚΑΕ)'!H201</f>
        <v>0</v>
      </c>
      <c r="H9" s="58">
        <f>'2023-ΠΡΟΥΠΟΛΟΓΙΣΜΟΣ_ΑΝΑ (ΚΑΕ)'!I201</f>
        <v>0</v>
      </c>
      <c r="I9" s="58">
        <f>'2023-ΠΡΟΥΠΟΛΟΓΙΣΜΟΣ_ΑΝΑ (ΚΑΕ)'!J201</f>
        <v>0</v>
      </c>
      <c r="J9" s="58">
        <f>'2023-ΠΡΟΥΠΟΛΟΓΙΣΜΟΣ_ΑΝΑ (ΚΑΕ)'!K201</f>
        <v>0</v>
      </c>
      <c r="K9" s="58">
        <f>'2023-ΠΡΟΥΠΟΛΟΓΙΣΜΟΣ_ΑΝΑ (ΚΑΕ)'!L201</f>
        <v>0</v>
      </c>
      <c r="L9" s="59">
        <f t="shared" si="1"/>
        <v>0</v>
      </c>
    </row>
    <row r="10" spans="1:14" ht="15.75" thickBot="1">
      <c r="A10" s="56" t="s">
        <v>293</v>
      </c>
      <c r="B10" s="57" t="s">
        <v>90</v>
      </c>
      <c r="C10" s="58">
        <f>'2023-ΠΡΟΥΠΟΛΟΓΙΣΜΟΣ_ΑΝΑ (ΚΑΕ)'!D202</f>
        <v>0</v>
      </c>
      <c r="D10" s="58">
        <f>'2023-ΠΡΟΥΠΟΛΟΓΙΣΜΟΣ_ΑΝΑ (ΚΑΕ)'!E202</f>
        <v>0</v>
      </c>
      <c r="E10" s="58">
        <f>'2023-ΠΡΟΥΠΟΛΟΓΙΣΜΟΣ_ΑΝΑ (ΚΑΕ)'!F202</f>
        <v>0</v>
      </c>
      <c r="F10" s="58">
        <f>'2023-ΠΡΟΥΠΟΛΟΓΙΣΜΟΣ_ΑΝΑ (ΚΑΕ)'!G202</f>
        <v>0</v>
      </c>
      <c r="G10" s="58">
        <f>'2023-ΠΡΟΥΠΟΛΟΓΙΣΜΟΣ_ΑΝΑ (ΚΑΕ)'!H202</f>
        <v>0</v>
      </c>
      <c r="H10" s="58">
        <f>'2023-ΠΡΟΥΠΟΛΟΓΙΣΜΟΣ_ΑΝΑ (ΚΑΕ)'!I202</f>
        <v>0</v>
      </c>
      <c r="I10" s="58">
        <f>'2023-ΠΡΟΥΠΟΛΟΓΙΣΜΟΣ_ΑΝΑ (ΚΑΕ)'!J202</f>
        <v>0</v>
      </c>
      <c r="J10" s="58">
        <f>'2023-ΠΡΟΥΠΟΛΟΓΙΣΜΟΣ_ΑΝΑ (ΚΑΕ)'!K202</f>
        <v>0</v>
      </c>
      <c r="K10" s="58">
        <f>'2023-ΠΡΟΥΠΟΛΟΓΙΣΜΟΣ_ΑΝΑ (ΚΑΕ)'!L202</f>
        <v>0</v>
      </c>
      <c r="L10" s="59">
        <f t="shared" si="1"/>
        <v>0</v>
      </c>
    </row>
    <row r="11" spans="1:14" ht="15.75" thickBot="1">
      <c r="A11" s="56" t="s">
        <v>293</v>
      </c>
      <c r="B11" s="57" t="s">
        <v>92</v>
      </c>
      <c r="C11" s="58">
        <f>'2023-ΠΡΟΥΠΟΛΟΓΙΣΜΟΣ_ΑΝΑ (ΚΑΕ)'!D203</f>
        <v>0</v>
      </c>
      <c r="D11" s="58">
        <f>'2023-ΠΡΟΥΠΟΛΟΓΙΣΜΟΣ_ΑΝΑ (ΚΑΕ)'!E203</f>
        <v>0</v>
      </c>
      <c r="E11" s="58">
        <f>'2023-ΠΡΟΥΠΟΛΟΓΙΣΜΟΣ_ΑΝΑ (ΚΑΕ)'!F203</f>
        <v>0</v>
      </c>
      <c r="F11" s="58">
        <f>'2023-ΠΡΟΥΠΟΛΟΓΙΣΜΟΣ_ΑΝΑ (ΚΑΕ)'!G203</f>
        <v>0</v>
      </c>
      <c r="G11" s="58">
        <f>'2023-ΠΡΟΥΠΟΛΟΓΙΣΜΟΣ_ΑΝΑ (ΚΑΕ)'!H203</f>
        <v>0</v>
      </c>
      <c r="H11" s="58">
        <f>'2023-ΠΡΟΥΠΟΛΟΓΙΣΜΟΣ_ΑΝΑ (ΚΑΕ)'!I203</f>
        <v>0</v>
      </c>
      <c r="I11" s="58">
        <f>'2023-ΠΡΟΥΠΟΛΟΓΙΣΜΟΣ_ΑΝΑ (ΚΑΕ)'!J203</f>
        <v>0</v>
      </c>
      <c r="J11" s="58">
        <f>'2023-ΠΡΟΥΠΟΛΟΓΙΣΜΟΣ_ΑΝΑ (ΚΑΕ)'!K203</f>
        <v>0</v>
      </c>
      <c r="K11" s="58">
        <f>'2023-ΠΡΟΥΠΟΛΟΓΙΣΜΟΣ_ΑΝΑ (ΚΑΕ)'!L203</f>
        <v>0</v>
      </c>
      <c r="L11" s="59">
        <f t="shared" si="1"/>
        <v>0</v>
      </c>
    </row>
    <row r="12" spans="1:14" ht="15.75" thickBot="1">
      <c r="A12" s="56" t="s">
        <v>293</v>
      </c>
      <c r="B12" s="57" t="s">
        <v>93</v>
      </c>
      <c r="C12" s="58">
        <f>'2023-ΠΡΟΥΠΟΛΟΓΙΣΜΟΣ_ΑΝΑ (ΚΑΕ)'!D204</f>
        <v>0</v>
      </c>
      <c r="D12" s="58">
        <f>'2023-ΠΡΟΥΠΟΛΟΓΙΣΜΟΣ_ΑΝΑ (ΚΑΕ)'!E204</f>
        <v>0</v>
      </c>
      <c r="E12" s="58">
        <f>'2023-ΠΡΟΥΠΟΛΟΓΙΣΜΟΣ_ΑΝΑ (ΚΑΕ)'!F204</f>
        <v>0</v>
      </c>
      <c r="F12" s="58">
        <f>'2023-ΠΡΟΥΠΟΛΟΓΙΣΜΟΣ_ΑΝΑ (ΚΑΕ)'!G204</f>
        <v>0</v>
      </c>
      <c r="G12" s="58">
        <f>'2023-ΠΡΟΥΠΟΛΟΓΙΣΜΟΣ_ΑΝΑ (ΚΑΕ)'!H204</f>
        <v>0</v>
      </c>
      <c r="H12" s="58">
        <f>'2023-ΠΡΟΥΠΟΛΟΓΙΣΜΟΣ_ΑΝΑ (ΚΑΕ)'!I204</f>
        <v>0</v>
      </c>
      <c r="I12" s="58">
        <f>'2023-ΠΡΟΥΠΟΛΟΓΙΣΜΟΣ_ΑΝΑ (ΚΑΕ)'!J204</f>
        <v>0</v>
      </c>
      <c r="J12" s="58">
        <f>'2023-ΠΡΟΥΠΟΛΟΓΙΣΜΟΣ_ΑΝΑ (ΚΑΕ)'!K204</f>
        <v>0</v>
      </c>
      <c r="K12" s="58">
        <f>'2023-ΠΡΟΥΠΟΛΟΓΙΣΜΟΣ_ΑΝΑ (ΚΑΕ)'!L204</f>
        <v>0</v>
      </c>
      <c r="L12" s="59">
        <f t="shared" si="1"/>
        <v>0</v>
      </c>
    </row>
    <row r="13" spans="1:14" ht="15.75" thickBot="1">
      <c r="A13" s="56" t="s">
        <v>293</v>
      </c>
      <c r="B13" s="57" t="s">
        <v>94</v>
      </c>
      <c r="C13" s="58">
        <f>'2023-ΠΡΟΥΠΟΛΟΓΙΣΜΟΣ_ΑΝΑ (ΚΑΕ)'!D205</f>
        <v>0</v>
      </c>
      <c r="D13" s="58">
        <f>'2023-ΠΡΟΥΠΟΛΟΓΙΣΜΟΣ_ΑΝΑ (ΚΑΕ)'!E205</f>
        <v>0</v>
      </c>
      <c r="E13" s="58">
        <f>'2023-ΠΡΟΥΠΟΛΟΓΙΣΜΟΣ_ΑΝΑ (ΚΑΕ)'!F205</f>
        <v>0</v>
      </c>
      <c r="F13" s="58">
        <f>'2023-ΠΡΟΥΠΟΛΟΓΙΣΜΟΣ_ΑΝΑ (ΚΑΕ)'!G205</f>
        <v>0</v>
      </c>
      <c r="G13" s="58">
        <f>'2023-ΠΡΟΥΠΟΛΟΓΙΣΜΟΣ_ΑΝΑ (ΚΑΕ)'!H205</f>
        <v>0</v>
      </c>
      <c r="H13" s="58">
        <f>'2023-ΠΡΟΥΠΟΛΟΓΙΣΜΟΣ_ΑΝΑ (ΚΑΕ)'!I205</f>
        <v>0</v>
      </c>
      <c r="I13" s="58">
        <f>'2023-ΠΡΟΥΠΟΛΟΓΙΣΜΟΣ_ΑΝΑ (ΚΑΕ)'!J205</f>
        <v>0</v>
      </c>
      <c r="J13" s="58">
        <f>'2023-ΠΡΟΥΠΟΛΟΓΙΣΜΟΣ_ΑΝΑ (ΚΑΕ)'!K205</f>
        <v>0</v>
      </c>
      <c r="K13" s="58">
        <f>'2023-ΠΡΟΥΠΟΛΟΓΙΣΜΟΣ_ΑΝΑ (ΚΑΕ)'!L205</f>
        <v>0</v>
      </c>
      <c r="L13" s="59">
        <f t="shared" si="1"/>
        <v>0</v>
      </c>
    </row>
    <row r="14" spans="1:14" ht="15.75" thickBot="1">
      <c r="A14" s="61" t="s">
        <v>620</v>
      </c>
      <c r="B14" s="57" t="s">
        <v>95</v>
      </c>
      <c r="C14" s="58">
        <f>'2023-ΠΡΟΥΠΟΛΟΓΙΣΜΟΣ_ΑΝΑ (ΚΑΕ)'!D206</f>
        <v>0</v>
      </c>
      <c r="D14" s="58">
        <f>'2023-ΠΡΟΥΠΟΛΟΓΙΣΜΟΣ_ΑΝΑ (ΚΑΕ)'!E206</f>
        <v>0</v>
      </c>
      <c r="E14" s="58">
        <f>'2023-ΠΡΟΥΠΟΛΟΓΙΣΜΟΣ_ΑΝΑ (ΚΑΕ)'!F206</f>
        <v>0</v>
      </c>
      <c r="F14" s="58">
        <f>'2023-ΠΡΟΥΠΟΛΟΓΙΣΜΟΣ_ΑΝΑ (ΚΑΕ)'!G206</f>
        <v>0</v>
      </c>
      <c r="G14" s="58">
        <f>'2023-ΠΡΟΥΠΟΛΟΓΙΣΜΟΣ_ΑΝΑ (ΚΑΕ)'!H206</f>
        <v>0</v>
      </c>
      <c r="H14" s="58">
        <f>'2023-ΠΡΟΥΠΟΛΟΓΙΣΜΟΣ_ΑΝΑ (ΚΑΕ)'!I206</f>
        <v>0</v>
      </c>
      <c r="I14" s="58">
        <f>'2023-ΠΡΟΥΠΟΛΟΓΙΣΜΟΣ_ΑΝΑ (ΚΑΕ)'!J206</f>
        <v>0</v>
      </c>
      <c r="J14" s="58">
        <f>'2023-ΠΡΟΥΠΟΛΟΓΙΣΜΟΣ_ΑΝΑ (ΚΑΕ)'!K206</f>
        <v>0</v>
      </c>
      <c r="K14" s="58">
        <f>'2023-ΠΡΟΥΠΟΛΟΓΙΣΜΟΣ_ΑΝΑ (ΚΑΕ)'!L206</f>
        <v>0</v>
      </c>
      <c r="L14" s="59">
        <f t="shared" si="1"/>
        <v>0</v>
      </c>
    </row>
    <row r="15" spans="1:14" ht="24.75" thickBot="1">
      <c r="A15" s="61" t="s">
        <v>620</v>
      </c>
      <c r="B15" s="62" t="s">
        <v>106</v>
      </c>
      <c r="C15" s="58">
        <f>'2023-ΠΡΟΥΠΟΛΟΓΙΣΜΟΣ_ΑΝΑ (ΚΑΕ)'!D207</f>
        <v>0</v>
      </c>
      <c r="D15" s="58">
        <f>'2023-ΠΡΟΥΠΟΛΟΓΙΣΜΟΣ_ΑΝΑ (ΚΑΕ)'!E207</f>
        <v>0</v>
      </c>
      <c r="E15" s="58">
        <f>'2023-ΠΡΟΥΠΟΛΟΓΙΣΜΟΣ_ΑΝΑ (ΚΑΕ)'!F207</f>
        <v>0</v>
      </c>
      <c r="F15" s="58">
        <f>'2023-ΠΡΟΥΠΟΛΟΓΙΣΜΟΣ_ΑΝΑ (ΚΑΕ)'!G207</f>
        <v>0</v>
      </c>
      <c r="G15" s="58">
        <f>'2023-ΠΡΟΥΠΟΛΟΓΙΣΜΟΣ_ΑΝΑ (ΚΑΕ)'!H207</f>
        <v>0</v>
      </c>
      <c r="H15" s="58">
        <f>'2023-ΠΡΟΥΠΟΛΟΓΙΣΜΟΣ_ΑΝΑ (ΚΑΕ)'!I207</f>
        <v>0</v>
      </c>
      <c r="I15" s="58">
        <f>'2023-ΠΡΟΥΠΟΛΟΓΙΣΜΟΣ_ΑΝΑ (ΚΑΕ)'!J207</f>
        <v>0</v>
      </c>
      <c r="J15" s="58">
        <f>'2023-ΠΡΟΥΠΟΛΟΓΙΣΜΟΣ_ΑΝΑ (ΚΑΕ)'!K207</f>
        <v>0</v>
      </c>
      <c r="K15" s="58">
        <f>'2023-ΠΡΟΥΠΟΛΟΓΙΣΜΟΣ_ΑΝΑ (ΚΑΕ)'!L207</f>
        <v>0</v>
      </c>
      <c r="L15" s="59">
        <f t="shared" si="1"/>
        <v>0</v>
      </c>
    </row>
    <row r="16" spans="1:14" ht="23.25" thickBot="1">
      <c r="A16" s="61" t="s">
        <v>620</v>
      </c>
      <c r="B16" s="63" t="s">
        <v>107</v>
      </c>
      <c r="C16" s="58">
        <f>'2023-ΠΡΟΥΠΟΛΟΓΙΣΜΟΣ_ΑΝΑ (ΚΑΕ)'!D208</f>
        <v>0</v>
      </c>
      <c r="D16" s="58">
        <f>'2023-ΠΡΟΥΠΟΛΟΓΙΣΜΟΣ_ΑΝΑ (ΚΑΕ)'!E208</f>
        <v>0</v>
      </c>
      <c r="E16" s="58">
        <f>'2023-ΠΡΟΥΠΟΛΟΓΙΣΜΟΣ_ΑΝΑ (ΚΑΕ)'!F208</f>
        <v>0</v>
      </c>
      <c r="F16" s="58">
        <f>'2023-ΠΡΟΥΠΟΛΟΓΙΣΜΟΣ_ΑΝΑ (ΚΑΕ)'!G208</f>
        <v>0</v>
      </c>
      <c r="G16" s="58">
        <f>'2023-ΠΡΟΥΠΟΛΟΓΙΣΜΟΣ_ΑΝΑ (ΚΑΕ)'!H208</f>
        <v>0</v>
      </c>
      <c r="H16" s="58">
        <f>'2023-ΠΡΟΥΠΟΛΟΓΙΣΜΟΣ_ΑΝΑ (ΚΑΕ)'!I208</f>
        <v>0</v>
      </c>
      <c r="I16" s="58">
        <f>'2023-ΠΡΟΥΠΟΛΟΓΙΣΜΟΣ_ΑΝΑ (ΚΑΕ)'!J208</f>
        <v>0</v>
      </c>
      <c r="J16" s="58">
        <f>'2023-ΠΡΟΥΠΟΛΟΓΙΣΜΟΣ_ΑΝΑ (ΚΑΕ)'!K208</f>
        <v>0</v>
      </c>
      <c r="K16" s="58">
        <f>'2023-ΠΡΟΥΠΟΛΟΓΙΣΜΟΣ_ΑΝΑ (ΚΑΕ)'!L208</f>
        <v>0</v>
      </c>
      <c r="L16" s="59">
        <f t="shared" si="1"/>
        <v>0</v>
      </c>
    </row>
    <row r="17" spans="1:12" ht="23.25" thickBot="1">
      <c r="A17" s="60" t="s">
        <v>335</v>
      </c>
      <c r="B17" s="64" t="s">
        <v>621</v>
      </c>
      <c r="C17" s="58">
        <f>'2023-ΠΡΟΥΠΟΛΟΓΙΣΜΟΣ_ΑΝΑ (ΚΑΕ)'!D209</f>
        <v>0</v>
      </c>
      <c r="D17" s="58">
        <f>'2023-ΠΡΟΥΠΟΛΟΓΙΣΜΟΣ_ΑΝΑ (ΚΑΕ)'!E209</f>
        <v>0</v>
      </c>
      <c r="E17" s="58">
        <f>'2023-ΠΡΟΥΠΟΛΟΓΙΣΜΟΣ_ΑΝΑ (ΚΑΕ)'!F209</f>
        <v>0</v>
      </c>
      <c r="F17" s="58">
        <f>'2023-ΠΡΟΥΠΟΛΟΓΙΣΜΟΣ_ΑΝΑ (ΚΑΕ)'!G209</f>
        <v>0</v>
      </c>
      <c r="G17" s="58">
        <f>'2023-ΠΡΟΥΠΟΛΟΓΙΣΜΟΣ_ΑΝΑ (ΚΑΕ)'!H209</f>
        <v>0</v>
      </c>
      <c r="H17" s="58">
        <f>'2023-ΠΡΟΥΠΟΛΟΓΙΣΜΟΣ_ΑΝΑ (ΚΑΕ)'!I209</f>
        <v>0</v>
      </c>
      <c r="I17" s="58">
        <f>'2023-ΠΡΟΥΠΟΛΟΓΙΣΜΟΣ_ΑΝΑ (ΚΑΕ)'!J209</f>
        <v>0</v>
      </c>
      <c r="J17" s="58">
        <f>'2023-ΠΡΟΥΠΟΛΟΓΙΣΜΟΣ_ΑΝΑ (ΚΑΕ)'!K209</f>
        <v>0</v>
      </c>
      <c r="K17" s="58">
        <f>'2023-ΠΡΟΥΠΟΛΟΓΙΣΜΟΣ_ΑΝΑ (ΚΑΕ)'!L209</f>
        <v>0</v>
      </c>
      <c r="L17" s="59">
        <f t="shared" si="1"/>
        <v>0</v>
      </c>
    </row>
    <row r="18" spans="1:12" ht="15.75" thickBot="1">
      <c r="A18" s="61" t="s">
        <v>620</v>
      </c>
      <c r="B18" s="57" t="s">
        <v>108</v>
      </c>
      <c r="C18" s="58">
        <f>'2023-ΠΡΟΥΠΟΛΟΓΙΣΜΟΣ_ΑΝΑ (ΚΑΕ)'!D210</f>
        <v>0</v>
      </c>
      <c r="D18" s="58">
        <f>'2023-ΠΡΟΥΠΟΛΟΓΙΣΜΟΣ_ΑΝΑ (ΚΑΕ)'!E210</f>
        <v>0</v>
      </c>
      <c r="E18" s="58">
        <f>'2023-ΠΡΟΥΠΟΛΟΓΙΣΜΟΣ_ΑΝΑ (ΚΑΕ)'!F210</f>
        <v>0</v>
      </c>
      <c r="F18" s="58">
        <f>'2023-ΠΡΟΥΠΟΛΟΓΙΣΜΟΣ_ΑΝΑ (ΚΑΕ)'!G210</f>
        <v>0</v>
      </c>
      <c r="G18" s="58">
        <f>'2023-ΠΡΟΥΠΟΛΟΓΙΣΜΟΣ_ΑΝΑ (ΚΑΕ)'!H210</f>
        <v>0</v>
      </c>
      <c r="H18" s="58">
        <f>'2023-ΠΡΟΥΠΟΛΟΓΙΣΜΟΣ_ΑΝΑ (ΚΑΕ)'!I210</f>
        <v>0</v>
      </c>
      <c r="I18" s="58">
        <f>'2023-ΠΡΟΥΠΟΛΟΓΙΣΜΟΣ_ΑΝΑ (ΚΑΕ)'!J210</f>
        <v>0</v>
      </c>
      <c r="J18" s="58">
        <f>'2023-ΠΡΟΥΠΟΛΟΓΙΣΜΟΣ_ΑΝΑ (ΚΑΕ)'!K210</f>
        <v>0</v>
      </c>
      <c r="K18" s="58">
        <f>'2023-ΠΡΟΥΠΟΛΟΓΙΣΜΟΣ_ΑΝΑ (ΚΑΕ)'!L210</f>
        <v>0</v>
      </c>
      <c r="L18" s="59">
        <f t="shared" si="1"/>
        <v>0</v>
      </c>
    </row>
    <row r="19" spans="1:12" ht="26.25" thickBot="1">
      <c r="A19" s="56" t="s">
        <v>293</v>
      </c>
      <c r="B19" s="65" t="s">
        <v>109</v>
      </c>
      <c r="C19" s="58">
        <f>'2023-ΠΡΟΥΠΟΛΟΓΙΣΜΟΣ_ΑΝΑ (ΚΑΕ)'!D211</f>
        <v>0</v>
      </c>
      <c r="D19" s="58">
        <f>'2023-ΠΡΟΥΠΟΛΟΓΙΣΜΟΣ_ΑΝΑ (ΚΑΕ)'!E211</f>
        <v>0</v>
      </c>
      <c r="E19" s="58">
        <f>'2023-ΠΡΟΥΠΟΛΟΓΙΣΜΟΣ_ΑΝΑ (ΚΑΕ)'!F211</f>
        <v>0</v>
      </c>
      <c r="F19" s="58">
        <f>'2023-ΠΡΟΥΠΟΛΟΓΙΣΜΟΣ_ΑΝΑ (ΚΑΕ)'!G211</f>
        <v>0</v>
      </c>
      <c r="G19" s="58">
        <f>'2023-ΠΡΟΥΠΟΛΟΓΙΣΜΟΣ_ΑΝΑ (ΚΑΕ)'!H211</f>
        <v>0</v>
      </c>
      <c r="H19" s="58">
        <f>'2023-ΠΡΟΥΠΟΛΟΓΙΣΜΟΣ_ΑΝΑ (ΚΑΕ)'!I211</f>
        <v>0</v>
      </c>
      <c r="I19" s="58">
        <f>'2023-ΠΡΟΥΠΟΛΟΓΙΣΜΟΣ_ΑΝΑ (ΚΑΕ)'!J211</f>
        <v>0</v>
      </c>
      <c r="J19" s="58">
        <f>'2023-ΠΡΟΥΠΟΛΟΓΙΣΜΟΣ_ΑΝΑ (ΚΑΕ)'!K211</f>
        <v>0</v>
      </c>
      <c r="K19" s="58">
        <f>'2023-ΠΡΟΥΠΟΛΟΓΙΣΜΟΣ_ΑΝΑ (ΚΑΕ)'!L211</f>
        <v>0</v>
      </c>
      <c r="L19" s="59">
        <f t="shared" si="1"/>
        <v>0</v>
      </c>
    </row>
    <row r="20" spans="1:12" ht="15.75" thickBot="1">
      <c r="A20" s="60" t="s">
        <v>335</v>
      </c>
      <c r="B20" s="63" t="s">
        <v>96</v>
      </c>
      <c r="C20" s="58">
        <f>'2023-ΠΡΟΥΠΟΛΟΓΙΣΜΟΣ_ΑΝΑ (ΚΑΕ)'!D212</f>
        <v>0</v>
      </c>
      <c r="D20" s="58">
        <f>'2023-ΠΡΟΥΠΟΛΟΓΙΣΜΟΣ_ΑΝΑ (ΚΑΕ)'!E212</f>
        <v>0</v>
      </c>
      <c r="E20" s="58">
        <f>'2023-ΠΡΟΥΠΟΛΟΓΙΣΜΟΣ_ΑΝΑ (ΚΑΕ)'!F212</f>
        <v>0</v>
      </c>
      <c r="F20" s="58">
        <f>'2023-ΠΡΟΥΠΟΛΟΓΙΣΜΟΣ_ΑΝΑ (ΚΑΕ)'!G212</f>
        <v>0</v>
      </c>
      <c r="G20" s="58">
        <f>'2023-ΠΡΟΥΠΟΛΟΓΙΣΜΟΣ_ΑΝΑ (ΚΑΕ)'!H212</f>
        <v>0</v>
      </c>
      <c r="H20" s="58">
        <f>'2023-ΠΡΟΥΠΟΛΟΓΙΣΜΟΣ_ΑΝΑ (ΚΑΕ)'!I212</f>
        <v>0</v>
      </c>
      <c r="I20" s="58">
        <f>'2023-ΠΡΟΥΠΟΛΟΓΙΣΜΟΣ_ΑΝΑ (ΚΑΕ)'!J212</f>
        <v>0</v>
      </c>
      <c r="J20" s="58">
        <f>'2023-ΠΡΟΥΠΟΛΟΓΙΣΜΟΣ_ΑΝΑ (ΚΑΕ)'!K212</f>
        <v>0</v>
      </c>
      <c r="K20" s="58">
        <f>'2023-ΠΡΟΥΠΟΛΟΓΙΣΜΟΣ_ΑΝΑ (ΚΑΕ)'!L212</f>
        <v>0</v>
      </c>
      <c r="L20" s="59">
        <f t="shared" si="1"/>
        <v>0</v>
      </c>
    </row>
    <row r="21" spans="1:12" ht="15.75" thickBot="1">
      <c r="A21" s="186" t="s">
        <v>620</v>
      </c>
      <c r="B21" s="66" t="s">
        <v>110</v>
      </c>
      <c r="C21" s="67">
        <f>'2023-ΠΡΟΥΠΟΛΟΓΙΣΜΟΣ_ΑΝΑ (ΚΑΕ)'!D213</f>
        <v>0</v>
      </c>
      <c r="D21" s="67">
        <f>'2023-ΠΡΟΥΠΟΛΟΓΙΣΜΟΣ_ΑΝΑ (ΚΑΕ)'!E213</f>
        <v>0</v>
      </c>
      <c r="E21" s="67">
        <f>'2023-ΠΡΟΥΠΟΛΟΓΙΣΜΟΣ_ΑΝΑ (ΚΑΕ)'!F213</f>
        <v>0</v>
      </c>
      <c r="F21" s="67">
        <f>'2023-ΠΡΟΥΠΟΛΟΓΙΣΜΟΣ_ΑΝΑ (ΚΑΕ)'!G213</f>
        <v>0</v>
      </c>
      <c r="G21" s="67">
        <f>'2023-ΠΡΟΥΠΟΛΟΓΙΣΜΟΣ_ΑΝΑ (ΚΑΕ)'!H213</f>
        <v>0</v>
      </c>
      <c r="H21" s="67">
        <f>'2023-ΠΡΟΥΠΟΛΟΓΙΣΜΟΣ_ΑΝΑ (ΚΑΕ)'!I213</f>
        <v>0</v>
      </c>
      <c r="I21" s="67">
        <f>'2023-ΠΡΟΥΠΟΛΟΓΙΣΜΟΣ_ΑΝΑ (ΚΑΕ)'!J213</f>
        <v>0</v>
      </c>
      <c r="J21" s="67">
        <f>'2023-ΠΡΟΥΠΟΛΟΓΙΣΜΟΣ_ΑΝΑ (ΚΑΕ)'!K213</f>
        <v>0</v>
      </c>
      <c r="K21" s="67">
        <f>'2023-ΠΡΟΥΠΟΛΟΓΙΣΜΟΣ_ΑΝΑ (ΚΑΕ)'!L213</f>
        <v>0</v>
      </c>
      <c r="L21" s="59">
        <f t="shared" si="1"/>
        <v>0</v>
      </c>
    </row>
    <row r="22" spans="1:12" ht="15.75" thickBot="1">
      <c r="A22" s="68"/>
      <c r="B22" s="69" t="s">
        <v>622</v>
      </c>
      <c r="C22" s="70">
        <f>SUM(C2:C21)</f>
        <v>0</v>
      </c>
      <c r="D22" s="70">
        <f t="shared" ref="D22:L22" si="2">SUM(D2:D21)</f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</row>
    <row r="23" spans="1:12">
      <c r="A23" s="56" t="s">
        <v>293</v>
      </c>
      <c r="B23" s="71" t="s">
        <v>764</v>
      </c>
      <c r="C23" s="73">
        <f>'2023-ΠΡΟΥΠΟΛΟΓΙΣΜΟΣ_ΑΝΑ (ΚΑΕ)'!D215</f>
        <v>0</v>
      </c>
      <c r="D23" s="73">
        <f>'2023-ΠΡΟΥΠΟΛΟΓΙΣΜΟΣ_ΑΝΑ (ΚΑΕ)'!E215</f>
        <v>0</v>
      </c>
      <c r="E23" s="73">
        <f>'2023-ΠΡΟΥΠΟΛΟΓΙΣΜΟΣ_ΑΝΑ (ΚΑΕ)'!F215</f>
        <v>0</v>
      </c>
      <c r="F23" s="73">
        <f>'2023-ΠΡΟΥΠΟΛΟΓΙΣΜΟΣ_ΑΝΑ (ΚΑΕ)'!G215</f>
        <v>0</v>
      </c>
      <c r="G23" s="73">
        <f>'2023-ΠΡΟΥΠΟΛΟΓΙΣΜΟΣ_ΑΝΑ (ΚΑΕ)'!H215</f>
        <v>0</v>
      </c>
      <c r="H23" s="73">
        <f>'2023-ΠΡΟΥΠΟΛΟΓΙΣΜΟΣ_ΑΝΑ (ΚΑΕ)'!I215</f>
        <v>0</v>
      </c>
      <c r="I23" s="73">
        <f>'2023-ΠΡΟΥΠΟΛΟΓΙΣΜΟΣ_ΑΝΑ (ΚΑΕ)'!J215</f>
        <v>0</v>
      </c>
      <c r="J23" s="73">
        <f>'2023-ΠΡΟΥΠΟΛΟΓΙΣΜΟΣ_ΑΝΑ (ΚΑΕ)'!K215</f>
        <v>0</v>
      </c>
      <c r="K23" s="73">
        <f>'2023-ΠΡΟΥΠΟΛΟΓΙΣΜΟΣ_ΑΝΑ (ΚΑΕ)'!L215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'2023-ΠΡΟΥΠΟΛΟΓΙΣΜΟΣ_ΑΝΑ (ΚΑΕ)'!D216</f>
        <v>0</v>
      </c>
      <c r="D24" s="73">
        <f>'2023-ΠΡΟΥΠΟΛΟΓΙΣΜΟΣ_ΑΝΑ (ΚΑΕ)'!E216</f>
        <v>0</v>
      </c>
      <c r="E24" s="73">
        <f>'2023-ΠΡΟΥΠΟΛΟΓΙΣΜΟΣ_ΑΝΑ (ΚΑΕ)'!F216</f>
        <v>0</v>
      </c>
      <c r="F24" s="73">
        <f>'2023-ΠΡΟΥΠΟΛΟΓΙΣΜΟΣ_ΑΝΑ (ΚΑΕ)'!G216</f>
        <v>0</v>
      </c>
      <c r="G24" s="73">
        <f>'2023-ΠΡΟΥΠΟΛΟΓΙΣΜΟΣ_ΑΝΑ (ΚΑΕ)'!H216</f>
        <v>0</v>
      </c>
      <c r="H24" s="73">
        <f>'2023-ΠΡΟΥΠΟΛΟΓΙΣΜΟΣ_ΑΝΑ (ΚΑΕ)'!I216</f>
        <v>0</v>
      </c>
      <c r="I24" s="73">
        <f>'2023-ΠΡΟΥΠΟΛΟΓΙΣΜΟΣ_ΑΝΑ (ΚΑΕ)'!J216</f>
        <v>0</v>
      </c>
      <c r="J24" s="73">
        <f>'2023-ΠΡΟΥΠΟΛΟΓΙΣΜΟΣ_ΑΝΑ (ΚΑΕ)'!K216</f>
        <v>0</v>
      </c>
      <c r="K24" s="73">
        <f>'2023-ΠΡΟΥΠΟΛΟΓΙΣΜΟΣ_ΑΝΑ (ΚΑΕ)'!L216</f>
        <v>0</v>
      </c>
      <c r="L24" s="72">
        <f t="shared" si="3"/>
        <v>0</v>
      </c>
    </row>
    <row r="25" spans="1:12">
      <c r="A25" s="56" t="s">
        <v>293</v>
      </c>
      <c r="B25" s="71" t="s">
        <v>98</v>
      </c>
      <c r="C25" s="73">
        <f>'2023-ΠΡΟΥΠΟΛΟΓΙΣΜΟΣ_ΑΝΑ (ΚΑΕ)'!D217</f>
        <v>0</v>
      </c>
      <c r="D25" s="73">
        <f>'2023-ΠΡΟΥΠΟΛΟΓΙΣΜΟΣ_ΑΝΑ (ΚΑΕ)'!E217</f>
        <v>0</v>
      </c>
      <c r="E25" s="73">
        <f>'2023-ΠΡΟΥΠΟΛΟΓΙΣΜΟΣ_ΑΝΑ (ΚΑΕ)'!F217</f>
        <v>0</v>
      </c>
      <c r="F25" s="73">
        <f>'2023-ΠΡΟΥΠΟΛΟΓΙΣΜΟΣ_ΑΝΑ (ΚΑΕ)'!G217</f>
        <v>0</v>
      </c>
      <c r="G25" s="73">
        <f>'2023-ΠΡΟΥΠΟΛΟΓΙΣΜΟΣ_ΑΝΑ (ΚΑΕ)'!H217</f>
        <v>0</v>
      </c>
      <c r="H25" s="73">
        <f>'2023-ΠΡΟΥΠΟΛΟΓΙΣΜΟΣ_ΑΝΑ (ΚΑΕ)'!I217</f>
        <v>0</v>
      </c>
      <c r="I25" s="73">
        <f>'2023-ΠΡΟΥΠΟΛΟΓΙΣΜΟΣ_ΑΝΑ (ΚΑΕ)'!J217</f>
        <v>0</v>
      </c>
      <c r="J25" s="73">
        <f>'2023-ΠΡΟΥΠΟΛΟΓΙΣΜΟΣ_ΑΝΑ (ΚΑΕ)'!K217</f>
        <v>0</v>
      </c>
      <c r="K25" s="73">
        <f>'2023-ΠΡΟΥΠΟΛΟΓΙΣΜΟΣ_ΑΝΑ (ΚΑΕ)'!L217</f>
        <v>0</v>
      </c>
      <c r="L25" s="72">
        <f t="shared" si="3"/>
        <v>0</v>
      </c>
    </row>
    <row r="26" spans="1:12">
      <c r="A26" s="365" t="s">
        <v>293</v>
      </c>
      <c r="B26" s="366" t="s">
        <v>733</v>
      </c>
      <c r="C26" s="367">
        <f>'2023-ΠΡΟΥΠΟΛΟΓΙΣΜΟΣ_ΑΝΑ (ΚΑΕ)'!D218</f>
        <v>0</v>
      </c>
      <c r="D26" s="367">
        <f>'2023-ΠΡΟΥΠΟΛΟΓΙΣΜΟΣ_ΑΝΑ (ΚΑΕ)'!E218</f>
        <v>0</v>
      </c>
      <c r="E26" s="367">
        <f>'2023-ΠΡΟΥΠΟΛΟΓΙΣΜΟΣ_ΑΝΑ (ΚΑΕ)'!F218</f>
        <v>0</v>
      </c>
      <c r="F26" s="367">
        <f>'2023-ΠΡΟΥΠΟΛΟΓΙΣΜΟΣ_ΑΝΑ (ΚΑΕ)'!G218</f>
        <v>0</v>
      </c>
      <c r="G26" s="367">
        <f>'2023-ΠΡΟΥΠΟΛΟΓΙΣΜΟΣ_ΑΝΑ (ΚΑΕ)'!H218</f>
        <v>0</v>
      </c>
      <c r="H26" s="367">
        <f>'2023-ΠΡΟΥΠΟΛΟΓΙΣΜΟΣ_ΑΝΑ (ΚΑΕ)'!I218</f>
        <v>0</v>
      </c>
      <c r="I26" s="367">
        <f>'2023-ΠΡΟΥΠΟΛΟΓΙΣΜΟΣ_ΑΝΑ (ΚΑΕ)'!J218</f>
        <v>0</v>
      </c>
      <c r="J26" s="367">
        <f>'2023-ΠΡΟΥΠΟΛΟΓΙΣΜΟΣ_ΑΝΑ (ΚΑΕ)'!K218</f>
        <v>0</v>
      </c>
      <c r="K26" s="367">
        <f>'2023-ΠΡΟΥΠΟΛΟΓΙΣΜΟΣ_ΑΝΑ (ΚΑΕ)'!L218</f>
        <v>0</v>
      </c>
      <c r="L26" s="72">
        <f t="shared" si="3"/>
        <v>0</v>
      </c>
    </row>
    <row r="27" spans="1:12" ht="23.25" thickBot="1">
      <c r="A27" s="56" t="s">
        <v>293</v>
      </c>
      <c r="B27" s="74" t="s">
        <v>624</v>
      </c>
      <c r="C27" s="75">
        <f>'2023-ΠΡΟΥΠΟΛΟΓΙΣΜΟΣ_ΑΝΑ (ΚΑΕ)'!D244</f>
        <v>0</v>
      </c>
      <c r="D27" s="75">
        <f>'2023-ΠΡΟΥΠΟΛΟΓΙΣΜΟΣ_ΑΝΑ (ΚΑΕ)'!E244</f>
        <v>0</v>
      </c>
      <c r="E27" s="75">
        <f>'2023-ΠΡΟΥΠΟΛΟΓΙΣΜΟΣ_ΑΝΑ (ΚΑΕ)'!F244</f>
        <v>0</v>
      </c>
      <c r="F27" s="75">
        <f>'2023-ΠΡΟΥΠΟΛΟΓΙΣΜΟΣ_ΑΝΑ (ΚΑΕ)'!G244</f>
        <v>0</v>
      </c>
      <c r="G27" s="75">
        <f>'2023-ΠΡΟΥΠΟΛΟΓΙΣΜΟΣ_ΑΝΑ (ΚΑΕ)'!H244</f>
        <v>0</v>
      </c>
      <c r="H27" s="75">
        <f>'2023-ΠΡΟΥΠΟΛΟΓΙΣΜΟΣ_ΑΝΑ (ΚΑΕ)'!I244</f>
        <v>0</v>
      </c>
      <c r="I27" s="75">
        <f>'2023-ΠΡΟΥΠΟΛΟΓΙΣΜΟΣ_ΑΝΑ (ΚΑΕ)'!J244</f>
        <v>36302.5</v>
      </c>
      <c r="J27" s="75">
        <f>'2023-ΠΡΟΥΠΟΛΟΓΙΣΜΟΣ_ΑΝΑ (ΚΑΕ)'!K244</f>
        <v>0</v>
      </c>
      <c r="K27" s="75">
        <f>'2023-ΠΡΟΥΠΟΛΟΓΙΣΜΟΣ_ΑΝΑ (ΚΑΕ)'!L244</f>
        <v>0</v>
      </c>
      <c r="L27" s="72">
        <f t="shared" si="3"/>
        <v>36302.5</v>
      </c>
    </row>
    <row r="28" spans="1:12" ht="18.75" customHeight="1" thickBot="1">
      <c r="A28" s="68"/>
      <c r="B28" s="183" t="s">
        <v>737</v>
      </c>
      <c r="C28" s="77">
        <f t="shared" ref="C28:L28" si="4">SUM(C22:C27)</f>
        <v>0</v>
      </c>
      <c r="D28" s="77">
        <f t="shared" si="4"/>
        <v>0</v>
      </c>
      <c r="E28" s="77">
        <f t="shared" si="4"/>
        <v>0</v>
      </c>
      <c r="F28" s="77">
        <f t="shared" si="4"/>
        <v>0</v>
      </c>
      <c r="G28" s="77">
        <f t="shared" si="4"/>
        <v>0</v>
      </c>
      <c r="H28" s="77">
        <f t="shared" si="4"/>
        <v>0</v>
      </c>
      <c r="I28" s="77">
        <f t="shared" si="4"/>
        <v>36302.5</v>
      </c>
      <c r="J28" s="77">
        <f t="shared" si="4"/>
        <v>0</v>
      </c>
      <c r="K28" s="77">
        <f t="shared" si="4"/>
        <v>0</v>
      </c>
      <c r="L28" s="78">
        <f t="shared" si="4"/>
        <v>36302.5</v>
      </c>
    </row>
    <row r="29" spans="1:12" ht="27.75" customHeight="1">
      <c r="A29" s="56" t="s">
        <v>293</v>
      </c>
      <c r="B29" s="184" t="s">
        <v>768</v>
      </c>
      <c r="C29" s="79">
        <f>'2023-ΠΡΟΥΠΟΛΟΓΙΣΜΟΣ_ΑΝΑ (ΚΑΕ)'!D434</f>
        <v>0</v>
      </c>
      <c r="D29" s="79">
        <f>'2023-ΠΡΟΥΠΟΛΟΓΙΣΜΟΣ_ΑΝΑ (ΚΑΕ)'!E434</f>
        <v>0</v>
      </c>
      <c r="E29" s="79">
        <f>'2023-ΠΡΟΥΠΟΛΟΓΙΣΜΟΣ_ΑΝΑ (ΚΑΕ)'!F434</f>
        <v>0</v>
      </c>
      <c r="F29" s="79">
        <f>'2023-ΠΡΟΥΠΟΛΟΓΙΣΜΟΣ_ΑΝΑ (ΚΑΕ)'!G434</f>
        <v>0</v>
      </c>
      <c r="G29" s="79">
        <f>'2023-ΠΡΟΥΠΟΛΟΓΙΣΜΟΣ_ΑΝΑ (ΚΑΕ)'!H434</f>
        <v>0</v>
      </c>
      <c r="H29" s="79">
        <f>'2023-ΠΡΟΥΠΟΛΟΓΙΣΜΟΣ_ΑΝΑ (ΚΑΕ)'!I434</f>
        <v>0</v>
      </c>
      <c r="I29" s="79">
        <f>'2023-ΠΡΟΥΠΟΛΟΓΙΣΜΟΣ_ΑΝΑ (ΚΑΕ)'!J434</f>
        <v>0</v>
      </c>
      <c r="J29" s="79">
        <f>'2023-ΠΡΟΥΠΟΛΟΓΙΣΜΟΣ_ΑΝΑ (ΚΑΕ)'!K434</f>
        <v>0</v>
      </c>
      <c r="K29" s="79">
        <f>'2023-ΠΡΟΥΠΟΛΟΓΙΣΜΟΣ_ΑΝΑ (ΚΑΕ)'!L434</f>
        <v>0</v>
      </c>
      <c r="L29" s="79">
        <f>SUM(C29:K29)</f>
        <v>0</v>
      </c>
    </row>
    <row r="30" spans="1:12" ht="27.75" customHeight="1">
      <c r="A30" s="413"/>
      <c r="B30" s="184" t="s">
        <v>769</v>
      </c>
      <c r="C30" s="79">
        <f>'2023-ΠΡΟΥΠΟΛΟΓΙΣΜΟΣ_ΑΝΑ (ΚΑΕ)'!D435</f>
        <v>0</v>
      </c>
      <c r="D30" s="79">
        <f>'2023-ΠΡΟΥΠΟΛΟΓΙΣΜΟΣ_ΑΝΑ (ΚΑΕ)'!E435</f>
        <v>0</v>
      </c>
      <c r="E30" s="79">
        <f>'2023-ΠΡΟΥΠΟΛΟΓΙΣΜΟΣ_ΑΝΑ (ΚΑΕ)'!F435</f>
        <v>0</v>
      </c>
      <c r="F30" s="79">
        <f>'2023-ΠΡΟΥΠΟΛΟΓΙΣΜΟΣ_ΑΝΑ (ΚΑΕ)'!G435</f>
        <v>0</v>
      </c>
      <c r="G30" s="79">
        <f>'2023-ΠΡΟΥΠΟΛΟΓΙΣΜΟΣ_ΑΝΑ (ΚΑΕ)'!H435</f>
        <v>0</v>
      </c>
      <c r="H30" s="79">
        <f>'2023-ΠΡΟΥΠΟΛΟΓΙΣΜΟΣ_ΑΝΑ (ΚΑΕ)'!I435</f>
        <v>0</v>
      </c>
      <c r="I30" s="79">
        <f>'2023-ΠΡΟΥΠΟΛΟΓΙΣΜΟΣ_ΑΝΑ (ΚΑΕ)'!J435</f>
        <v>0</v>
      </c>
      <c r="J30" s="79">
        <f>'2023-ΠΡΟΥΠΟΛΟΓΙΣΜΟΣ_ΑΝΑ (ΚΑΕ)'!K435</f>
        <v>0</v>
      </c>
      <c r="K30" s="79">
        <f>'2023-ΠΡΟΥΠΟΛΟΓΙΣΜΟΣ_ΑΝΑ (ΚΑΕ)'!L435</f>
        <v>0</v>
      </c>
      <c r="L30" s="79">
        <f>SUM(C30:K30)</f>
        <v>0</v>
      </c>
    </row>
    <row r="31" spans="1:12" ht="19.5" customHeight="1">
      <c r="A31" s="56" t="s">
        <v>293</v>
      </c>
      <c r="B31" s="184" t="s">
        <v>770</v>
      </c>
      <c r="C31" s="80">
        <f>SUM('2023-ΠΡΟΥΠΟΛΟΓΙΣΜΟΣ_ΑΝΑ (ΚΑΕ)'!D436)</f>
        <v>0</v>
      </c>
      <c r="D31" s="80">
        <f>SUM('2023-ΠΡΟΥΠΟΛΟΓΙΣΜΟΣ_ΑΝΑ (ΚΑΕ)'!E436)</f>
        <v>0</v>
      </c>
      <c r="E31" s="80">
        <f>SUM('2023-ΠΡΟΥΠΟΛΟΓΙΣΜΟΣ_ΑΝΑ (ΚΑΕ)'!F436)</f>
        <v>0</v>
      </c>
      <c r="F31" s="80">
        <f>SUM('2023-ΠΡΟΥΠΟΛΟΓΙΣΜΟΣ_ΑΝΑ (ΚΑΕ)'!G436)</f>
        <v>0</v>
      </c>
      <c r="G31" s="80">
        <f>SUM('2023-ΠΡΟΥΠΟΛΟΓΙΣΜΟΣ_ΑΝΑ (ΚΑΕ)'!H436)</f>
        <v>0</v>
      </c>
      <c r="H31" s="80">
        <f>SUM('2023-ΠΡΟΥΠΟΛΟΓΙΣΜΟΣ_ΑΝΑ (ΚΑΕ)'!I436)</f>
        <v>0</v>
      </c>
      <c r="I31" s="80">
        <f>SUM('2023-ΠΡΟΥΠΟΛΟΓΙΣΜΟΣ_ΑΝΑ (ΚΑΕ)'!J436)</f>
        <v>0</v>
      </c>
      <c r="J31" s="80">
        <f>SUM('2023-ΠΡΟΥΠΟΛΟΓΙΣΜΟΣ_ΑΝΑ (ΚΑΕ)'!K436)</f>
        <v>0</v>
      </c>
      <c r="K31" s="80">
        <f>SUM('2023-ΠΡΟΥΠΟΛΟΓΙΣΜΟΣ_ΑΝΑ (ΚΑΕ)'!L436)</f>
        <v>0</v>
      </c>
      <c r="L31" s="79">
        <f t="shared" ref="L31:L33" si="5">SUM(C31:K31)</f>
        <v>0</v>
      </c>
    </row>
    <row r="32" spans="1:12" ht="24" customHeight="1">
      <c r="A32" s="56" t="s">
        <v>293</v>
      </c>
      <c r="B32" s="184" t="s">
        <v>771</v>
      </c>
      <c r="C32" s="81">
        <f>SUM('2023-ΠΡΟΥΠΟΛΟΓΙΣΜΟΣ_ΑΝΑ (ΚΑΕ)'!D437)</f>
        <v>0</v>
      </c>
      <c r="D32" s="81">
        <f>SUM('2023-ΠΡΟΥΠΟΛΟΓΙΣΜΟΣ_ΑΝΑ (ΚΑΕ)'!E437)</f>
        <v>0</v>
      </c>
      <c r="E32" s="81">
        <f>SUM('2023-ΠΡΟΥΠΟΛΟΓΙΣΜΟΣ_ΑΝΑ (ΚΑΕ)'!F437)</f>
        <v>0</v>
      </c>
      <c r="F32" s="81">
        <f>SUM('2023-ΠΡΟΥΠΟΛΟΓΙΣΜΟΣ_ΑΝΑ (ΚΑΕ)'!G437)</f>
        <v>0</v>
      </c>
      <c r="G32" s="81">
        <f>SUM('2023-ΠΡΟΥΠΟΛΟΓΙΣΜΟΣ_ΑΝΑ (ΚΑΕ)'!H437)</f>
        <v>0</v>
      </c>
      <c r="H32" s="81">
        <f>SUM('2023-ΠΡΟΥΠΟΛΟΓΙΣΜΟΣ_ΑΝΑ (ΚΑΕ)'!I437)</f>
        <v>0</v>
      </c>
      <c r="I32" s="81">
        <f>SUM('2023-ΠΡΟΥΠΟΛΟΓΙΣΜΟΣ_ΑΝΑ (ΚΑΕ)'!J437)</f>
        <v>0</v>
      </c>
      <c r="J32" s="81">
        <f>SUM('2023-ΠΡΟΥΠΟΛΟΓΙΣΜΟΣ_ΑΝΑ (ΚΑΕ)'!K437)</f>
        <v>0</v>
      </c>
      <c r="K32" s="81">
        <f>SUM('2023-ΠΡΟΥΠΟΛΟΓΙΣΜΟΣ_ΑΝΑ (ΚΑΕ)'!L437)</f>
        <v>0</v>
      </c>
      <c r="L32" s="79">
        <f t="shared" si="5"/>
        <v>0</v>
      </c>
    </row>
    <row r="33" spans="1:12" ht="24" customHeight="1">
      <c r="A33" s="365" t="s">
        <v>293</v>
      </c>
      <c r="B33" s="184" t="s">
        <v>772</v>
      </c>
      <c r="C33" s="368">
        <f>'2023-ΠΡΟΥΠΟΛΟΓΙΣΜΟΣ_ΑΝΑ (ΚΑΕ)'!D438</f>
        <v>0</v>
      </c>
      <c r="D33" s="368">
        <f>'2023-ΠΡΟΥΠΟΛΟΓΙΣΜΟΣ_ΑΝΑ (ΚΑΕ)'!E438</f>
        <v>0</v>
      </c>
      <c r="E33" s="368">
        <f>'2023-ΠΡΟΥΠΟΛΟΓΙΣΜΟΣ_ΑΝΑ (ΚΑΕ)'!F438</f>
        <v>0</v>
      </c>
      <c r="F33" s="368">
        <f>'2023-ΠΡΟΥΠΟΛΟΓΙΣΜΟΣ_ΑΝΑ (ΚΑΕ)'!G438</f>
        <v>0</v>
      </c>
      <c r="G33" s="368">
        <f>'2023-ΠΡΟΥΠΟΛΟΓΙΣΜΟΣ_ΑΝΑ (ΚΑΕ)'!H438</f>
        <v>0</v>
      </c>
      <c r="H33" s="368">
        <f>'2023-ΠΡΟΥΠΟΛΟΓΙΣΜΟΣ_ΑΝΑ (ΚΑΕ)'!I438</f>
        <v>0</v>
      </c>
      <c r="I33" s="368">
        <f>'2023-ΠΡΟΥΠΟΛΟΓΙΣΜΟΣ_ΑΝΑ (ΚΑΕ)'!J438</f>
        <v>0</v>
      </c>
      <c r="J33" s="368">
        <f>'2023-ΠΡΟΥΠΟΛΟΓΙΣΜΟΣ_ΑΝΑ (ΚΑΕ)'!K438</f>
        <v>0</v>
      </c>
      <c r="K33" s="368">
        <f>'2023-ΠΡΟΥΠΟΛΟΓΙΣΜΟΣ_ΑΝΑ (ΚΑΕ)'!L438</f>
        <v>0</v>
      </c>
      <c r="L33" s="79">
        <f t="shared" si="5"/>
        <v>0</v>
      </c>
    </row>
    <row r="34" spans="1:12">
      <c r="A34" s="68"/>
      <c r="B34" s="414" t="s">
        <v>625</v>
      </c>
      <c r="C34" s="82">
        <f>SUM(C29:C33)</f>
        <v>0</v>
      </c>
      <c r="D34" s="82">
        <f t="shared" ref="D34:L34" si="6">SUM(D29:D33)</f>
        <v>0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0</v>
      </c>
      <c r="L34" s="82">
        <f t="shared" si="6"/>
        <v>0</v>
      </c>
    </row>
    <row r="35" spans="1:12" ht="33.75" customHeight="1">
      <c r="A35" s="76"/>
      <c r="B35" s="182" t="s">
        <v>626</v>
      </c>
      <c r="C35" s="83">
        <f t="shared" ref="C35:L35" si="7">C28+C34</f>
        <v>0</v>
      </c>
      <c r="D35" s="83">
        <f t="shared" si="7"/>
        <v>0</v>
      </c>
      <c r="E35" s="83">
        <f t="shared" si="7"/>
        <v>0</v>
      </c>
      <c r="F35" s="83">
        <f t="shared" si="7"/>
        <v>0</v>
      </c>
      <c r="G35" s="83">
        <f t="shared" si="7"/>
        <v>0</v>
      </c>
      <c r="H35" s="83">
        <f t="shared" si="7"/>
        <v>0</v>
      </c>
      <c r="I35" s="83">
        <f t="shared" si="7"/>
        <v>36302.5</v>
      </c>
      <c r="J35" s="83">
        <f t="shared" si="7"/>
        <v>0</v>
      </c>
      <c r="K35" s="83">
        <f t="shared" si="7"/>
        <v>0</v>
      </c>
      <c r="L35" s="83">
        <f t="shared" si="7"/>
        <v>36302.5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539"/>
      <c r="C37" s="540"/>
      <c r="D37" s="540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87" workbookViewId="0">
      <selection activeCell="I209" sqref="I209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95"/>
      <c r="B4" s="196"/>
      <c r="C4" s="197"/>
      <c r="D4" s="197"/>
      <c r="E4" s="197"/>
      <c r="F4" s="197"/>
      <c r="G4" s="197"/>
      <c r="H4" s="197"/>
      <c r="I4" s="197"/>
    </row>
    <row r="5" spans="1:9" ht="15">
      <c r="A5" s="198"/>
      <c r="B5" s="199" t="s">
        <v>639</v>
      </c>
      <c r="C5" s="219"/>
      <c r="D5" s="223" t="s">
        <v>640</v>
      </c>
      <c r="E5" s="219"/>
      <c r="F5" s="223" t="s">
        <v>641</v>
      </c>
      <c r="G5" s="219"/>
      <c r="H5" s="223" t="s">
        <v>642</v>
      </c>
      <c r="I5" s="231" t="s">
        <v>619</v>
      </c>
    </row>
    <row r="6" spans="1:9" ht="15">
      <c r="A6" s="198"/>
      <c r="B6" s="199"/>
      <c r="C6" s="218" t="s">
        <v>643</v>
      </c>
      <c r="D6" s="224" t="s">
        <v>644</v>
      </c>
      <c r="E6" s="218" t="s">
        <v>643</v>
      </c>
      <c r="F6" s="224" t="s">
        <v>644</v>
      </c>
      <c r="G6" s="218" t="s">
        <v>645</v>
      </c>
      <c r="H6" s="224" t="s">
        <v>644</v>
      </c>
      <c r="I6" s="232"/>
    </row>
    <row r="7" spans="1:9" ht="25.5">
      <c r="A7" s="200" t="s">
        <v>293</v>
      </c>
      <c r="B7" s="209" t="s">
        <v>646</v>
      </c>
      <c r="C7" s="220">
        <v>100</v>
      </c>
      <c r="D7" s="225">
        <f>$I7*C7/100</f>
        <v>0</v>
      </c>
      <c r="E7" s="228">
        <v>0</v>
      </c>
      <c r="F7" s="225">
        <f t="shared" ref="F7:H22" si="0">$I7*E7/100</f>
        <v>0</v>
      </c>
      <c r="G7" s="228">
        <v>0</v>
      </c>
      <c r="H7" s="225">
        <f t="shared" si="0"/>
        <v>0</v>
      </c>
      <c r="I7" s="233">
        <f>'2023-ΠΡΟΫΠ ΑΝΑ ΒΟΜ'!L2</f>
        <v>0</v>
      </c>
    </row>
    <row r="8" spans="1:9" ht="15">
      <c r="A8" s="202" t="s">
        <v>335</v>
      </c>
      <c r="B8" s="209" t="s">
        <v>103</v>
      </c>
      <c r="C8" s="220">
        <v>0</v>
      </c>
      <c r="D8" s="225">
        <f t="shared" ref="D8:D32" si="1">$I8*C8/100</f>
        <v>0</v>
      </c>
      <c r="E8" s="228">
        <v>100</v>
      </c>
      <c r="F8" s="225">
        <f t="shared" si="0"/>
        <v>0</v>
      </c>
      <c r="G8" s="228">
        <v>0</v>
      </c>
      <c r="H8" s="225">
        <f t="shared" si="0"/>
        <v>0</v>
      </c>
      <c r="I8" s="233">
        <f>'2023-ΠΡΟΫΠ ΑΝΑ ΒΟΜ'!L3</f>
        <v>0</v>
      </c>
    </row>
    <row r="9" spans="1:9" ht="15">
      <c r="A9" s="202" t="s">
        <v>335</v>
      </c>
      <c r="B9" s="209" t="s">
        <v>104</v>
      </c>
      <c r="C9" s="220">
        <v>100</v>
      </c>
      <c r="D9" s="225">
        <f t="shared" si="1"/>
        <v>0</v>
      </c>
      <c r="E9" s="228">
        <v>0</v>
      </c>
      <c r="F9" s="225">
        <f t="shared" si="0"/>
        <v>0</v>
      </c>
      <c r="G9" s="228">
        <v>0</v>
      </c>
      <c r="H9" s="225">
        <f t="shared" si="0"/>
        <v>0</v>
      </c>
      <c r="I9" s="233">
        <f>'2023-ΠΡΟΫΠ ΑΝΑ ΒΟΜ'!L5</f>
        <v>0</v>
      </c>
    </row>
    <row r="10" spans="1:9" ht="15">
      <c r="A10" s="200" t="s">
        <v>293</v>
      </c>
      <c r="B10" s="209" t="s">
        <v>91</v>
      </c>
      <c r="C10" s="220">
        <v>25</v>
      </c>
      <c r="D10" s="225">
        <f>$I10*C10/100</f>
        <v>0</v>
      </c>
      <c r="E10" s="228">
        <v>75</v>
      </c>
      <c r="F10" s="225">
        <f t="shared" si="0"/>
        <v>0</v>
      </c>
      <c r="G10" s="228">
        <v>0</v>
      </c>
      <c r="H10" s="225">
        <f t="shared" si="0"/>
        <v>0</v>
      </c>
      <c r="I10" s="233">
        <f>'2023-ΠΡΟΫΠ ΑΝΑ ΒΟΜ'!L6</f>
        <v>0</v>
      </c>
    </row>
    <row r="11" spans="1:9" ht="15">
      <c r="A11" s="200" t="s">
        <v>293</v>
      </c>
      <c r="B11" s="209" t="s">
        <v>89</v>
      </c>
      <c r="C11" s="220">
        <v>25</v>
      </c>
      <c r="D11" s="225">
        <f t="shared" si="1"/>
        <v>0</v>
      </c>
      <c r="E11" s="228">
        <v>75</v>
      </c>
      <c r="F11" s="225">
        <f t="shared" si="0"/>
        <v>0</v>
      </c>
      <c r="G11" s="228">
        <v>0</v>
      </c>
      <c r="H11" s="225">
        <f t="shared" si="0"/>
        <v>0</v>
      </c>
      <c r="I11" s="233">
        <f>'2023-ΠΡΟΫΠ ΑΝΑ ΒΟΜ'!L7</f>
        <v>0</v>
      </c>
    </row>
    <row r="12" spans="1:9" ht="15">
      <c r="A12" s="200" t="s">
        <v>293</v>
      </c>
      <c r="B12" s="209" t="s">
        <v>88</v>
      </c>
      <c r="C12" s="220">
        <v>25</v>
      </c>
      <c r="D12" s="225">
        <f t="shared" si="1"/>
        <v>0</v>
      </c>
      <c r="E12" s="228">
        <v>75</v>
      </c>
      <c r="F12" s="225">
        <f t="shared" si="0"/>
        <v>0</v>
      </c>
      <c r="G12" s="228">
        <v>0</v>
      </c>
      <c r="H12" s="225">
        <f t="shared" si="0"/>
        <v>0</v>
      </c>
      <c r="I12" s="233">
        <f>'2023-ΠΡΟΫΠ ΑΝΑ ΒΟΜ'!L8</f>
        <v>0</v>
      </c>
    </row>
    <row r="13" spans="1:9" ht="15">
      <c r="A13" s="200" t="s">
        <v>293</v>
      </c>
      <c r="B13" s="209" t="s">
        <v>105</v>
      </c>
      <c r="C13" s="220">
        <v>0</v>
      </c>
      <c r="D13" s="225">
        <f t="shared" si="1"/>
        <v>0</v>
      </c>
      <c r="E13" s="228">
        <v>0</v>
      </c>
      <c r="F13" s="225">
        <f t="shared" si="0"/>
        <v>0</v>
      </c>
      <c r="G13" s="228">
        <v>100</v>
      </c>
      <c r="H13" s="225">
        <f t="shared" si="0"/>
        <v>0</v>
      </c>
      <c r="I13" s="233">
        <f>'2023-ΠΡΟΫΠ ΑΝΑ ΒΟΜ'!L9</f>
        <v>0</v>
      </c>
    </row>
    <row r="14" spans="1:9" ht="15">
      <c r="A14" s="200" t="s">
        <v>293</v>
      </c>
      <c r="B14" s="209" t="s">
        <v>90</v>
      </c>
      <c r="C14" s="220">
        <v>25</v>
      </c>
      <c r="D14" s="225">
        <f t="shared" si="1"/>
        <v>0</v>
      </c>
      <c r="E14" s="228">
        <v>75</v>
      </c>
      <c r="F14" s="225">
        <f t="shared" si="0"/>
        <v>0</v>
      </c>
      <c r="G14" s="228">
        <v>0</v>
      </c>
      <c r="H14" s="225">
        <f t="shared" si="0"/>
        <v>0</v>
      </c>
      <c r="I14" s="233">
        <f>'2023-ΠΡΟΫΠ ΑΝΑ ΒΟΜ'!L10</f>
        <v>0</v>
      </c>
    </row>
    <row r="15" spans="1:9" ht="15">
      <c r="A15" s="200" t="s">
        <v>293</v>
      </c>
      <c r="B15" s="209" t="s">
        <v>92</v>
      </c>
      <c r="C15" s="220">
        <v>25</v>
      </c>
      <c r="D15" s="225">
        <f t="shared" si="1"/>
        <v>0</v>
      </c>
      <c r="E15" s="228">
        <v>75</v>
      </c>
      <c r="F15" s="225">
        <f t="shared" si="0"/>
        <v>0</v>
      </c>
      <c r="G15" s="228">
        <v>0</v>
      </c>
      <c r="H15" s="225">
        <f t="shared" si="0"/>
        <v>0</v>
      </c>
      <c r="I15" s="233">
        <f>'2023-ΠΡΟΫΠ ΑΝΑ ΒΟΜ'!L11</f>
        <v>0</v>
      </c>
    </row>
    <row r="16" spans="1:9" ht="15">
      <c r="A16" s="200" t="s">
        <v>293</v>
      </c>
      <c r="B16" s="209" t="s">
        <v>93</v>
      </c>
      <c r="C16" s="220">
        <v>25</v>
      </c>
      <c r="D16" s="225">
        <f t="shared" si="1"/>
        <v>0</v>
      </c>
      <c r="E16" s="228">
        <v>75</v>
      </c>
      <c r="F16" s="225">
        <f t="shared" si="0"/>
        <v>0</v>
      </c>
      <c r="G16" s="228">
        <v>0</v>
      </c>
      <c r="H16" s="225">
        <f t="shared" si="0"/>
        <v>0</v>
      </c>
      <c r="I16" s="233">
        <f>'2023-ΠΡΟΫΠ ΑΝΑ ΒΟΜ'!L12</f>
        <v>0</v>
      </c>
    </row>
    <row r="17" spans="1:9" ht="15">
      <c r="A17" s="200" t="s">
        <v>293</v>
      </c>
      <c r="B17" s="209" t="s">
        <v>94</v>
      </c>
      <c r="C17" s="220">
        <v>25</v>
      </c>
      <c r="D17" s="225">
        <f t="shared" si="1"/>
        <v>0</v>
      </c>
      <c r="E17" s="228">
        <v>75</v>
      </c>
      <c r="F17" s="225">
        <f t="shared" si="0"/>
        <v>0</v>
      </c>
      <c r="G17" s="228">
        <v>0</v>
      </c>
      <c r="H17" s="225">
        <f t="shared" si="0"/>
        <v>0</v>
      </c>
      <c r="I17" s="233">
        <f>'2023-ΠΡΟΫΠ ΑΝΑ ΒΟΜ'!L13</f>
        <v>0</v>
      </c>
    </row>
    <row r="18" spans="1:9" ht="15">
      <c r="A18" s="203" t="s">
        <v>620</v>
      </c>
      <c r="B18" s="209" t="s">
        <v>95</v>
      </c>
      <c r="C18" s="220">
        <v>25</v>
      </c>
      <c r="D18" s="225">
        <f t="shared" si="1"/>
        <v>0</v>
      </c>
      <c r="E18" s="228">
        <v>75</v>
      </c>
      <c r="F18" s="225">
        <f t="shared" si="0"/>
        <v>0</v>
      </c>
      <c r="G18" s="228">
        <v>0</v>
      </c>
      <c r="H18" s="225">
        <f t="shared" si="0"/>
        <v>0</v>
      </c>
      <c r="I18" s="233">
        <f>'2023-ΠΡΟΫΠ ΑΝΑ ΒΟΜ'!L14</f>
        <v>0</v>
      </c>
    </row>
    <row r="19" spans="1:9" ht="24">
      <c r="A19" s="203" t="s">
        <v>620</v>
      </c>
      <c r="B19" s="210" t="s">
        <v>106</v>
      </c>
      <c r="C19" s="220">
        <v>0</v>
      </c>
      <c r="D19" s="225">
        <f t="shared" si="1"/>
        <v>0</v>
      </c>
      <c r="E19" s="228">
        <v>100</v>
      </c>
      <c r="F19" s="225">
        <f t="shared" si="0"/>
        <v>0</v>
      </c>
      <c r="G19" s="228">
        <v>0</v>
      </c>
      <c r="H19" s="225">
        <f t="shared" si="0"/>
        <v>0</v>
      </c>
      <c r="I19" s="233">
        <f>'2023-ΠΡΟΫΠ ΑΝΑ ΒΟΜ'!L15</f>
        <v>0</v>
      </c>
    </row>
    <row r="20" spans="1:9" ht="22.5">
      <c r="A20" s="203" t="s">
        <v>620</v>
      </c>
      <c r="B20" s="211" t="s">
        <v>656</v>
      </c>
      <c r="C20" s="220">
        <v>25</v>
      </c>
      <c r="D20" s="225">
        <f t="shared" si="1"/>
        <v>0</v>
      </c>
      <c r="E20" s="228">
        <v>75</v>
      </c>
      <c r="F20" s="225">
        <f t="shared" si="0"/>
        <v>0</v>
      </c>
      <c r="G20" s="228">
        <v>0</v>
      </c>
      <c r="H20" s="225">
        <f t="shared" si="0"/>
        <v>0</v>
      </c>
      <c r="I20" s="233">
        <f>'2023-ΠΡΟΫΠ ΑΝΑ ΒΟΜ'!L16</f>
        <v>0</v>
      </c>
    </row>
    <row r="21" spans="1:9" ht="22.5">
      <c r="A21" s="202" t="s">
        <v>335</v>
      </c>
      <c r="B21" s="212" t="s">
        <v>655</v>
      </c>
      <c r="C21" s="220">
        <v>25</v>
      </c>
      <c r="D21" s="225">
        <f t="shared" si="1"/>
        <v>0</v>
      </c>
      <c r="E21" s="228">
        <v>75</v>
      </c>
      <c r="F21" s="225">
        <f t="shared" si="0"/>
        <v>0</v>
      </c>
      <c r="G21" s="228">
        <v>0</v>
      </c>
      <c r="H21" s="225">
        <f t="shared" si="0"/>
        <v>0</v>
      </c>
      <c r="I21" s="233">
        <f>'2023-ΠΡΟΫΠ ΑΝΑ ΒΟΜ'!L17</f>
        <v>0</v>
      </c>
    </row>
    <row r="22" spans="1:9" ht="15">
      <c r="A22" s="203" t="s">
        <v>620</v>
      </c>
      <c r="B22" s="209" t="s">
        <v>108</v>
      </c>
      <c r="C22" s="220">
        <v>0</v>
      </c>
      <c r="D22" s="225">
        <f t="shared" si="1"/>
        <v>0</v>
      </c>
      <c r="E22" s="228">
        <v>100</v>
      </c>
      <c r="F22" s="225">
        <f t="shared" si="0"/>
        <v>0</v>
      </c>
      <c r="G22" s="228">
        <v>0</v>
      </c>
      <c r="H22" s="225">
        <f t="shared" si="0"/>
        <v>0</v>
      </c>
      <c r="I22" s="233">
        <f>'2023-ΠΡΟΫΠ ΑΝΑ ΒΟΜ'!L18</f>
        <v>0</v>
      </c>
    </row>
    <row r="23" spans="1:9" ht="25.5">
      <c r="A23" s="200" t="s">
        <v>293</v>
      </c>
      <c r="B23" s="213" t="s">
        <v>657</v>
      </c>
      <c r="C23" s="220">
        <v>0</v>
      </c>
      <c r="D23" s="225">
        <f t="shared" si="1"/>
        <v>0</v>
      </c>
      <c r="E23" s="228">
        <v>0</v>
      </c>
      <c r="F23" s="225">
        <f t="shared" ref="F23:F25" si="2">$I23*E23/100</f>
        <v>0</v>
      </c>
      <c r="G23" s="228">
        <v>100</v>
      </c>
      <c r="H23" s="225">
        <f t="shared" ref="H23:H25" si="3">$I23*G23/100</f>
        <v>0</v>
      </c>
      <c r="I23" s="233">
        <f>'2023-ΠΡΟΫΠ ΑΝΑ ΒΟΜ'!L19</f>
        <v>0</v>
      </c>
    </row>
    <row r="24" spans="1:9" ht="25.5">
      <c r="A24" s="202" t="s">
        <v>335</v>
      </c>
      <c r="B24" s="209" t="s">
        <v>96</v>
      </c>
      <c r="C24" s="220">
        <v>0</v>
      </c>
      <c r="D24" s="225">
        <f t="shared" si="1"/>
        <v>0</v>
      </c>
      <c r="E24" s="228">
        <v>0</v>
      </c>
      <c r="F24" s="225">
        <f t="shared" si="2"/>
        <v>0</v>
      </c>
      <c r="G24" s="228">
        <v>100</v>
      </c>
      <c r="H24" s="225">
        <f t="shared" si="3"/>
        <v>0</v>
      </c>
      <c r="I24" s="233">
        <f>'2023-ΠΡΟΫΠ ΑΝΑ ΒΟΜ'!L20</f>
        <v>0</v>
      </c>
    </row>
    <row r="25" spans="1:9" ht="15.75" thickBot="1">
      <c r="A25" s="203" t="s">
        <v>620</v>
      </c>
      <c r="B25" s="214" t="s">
        <v>110</v>
      </c>
      <c r="C25" s="220">
        <v>25</v>
      </c>
      <c r="D25" s="225">
        <f t="shared" si="1"/>
        <v>0</v>
      </c>
      <c r="E25" s="228">
        <v>75</v>
      </c>
      <c r="F25" s="225">
        <f t="shared" si="2"/>
        <v>0</v>
      </c>
      <c r="G25" s="228">
        <v>0</v>
      </c>
      <c r="H25" s="225">
        <f t="shared" si="3"/>
        <v>0</v>
      </c>
      <c r="I25" s="233">
        <f>'2023-ΠΡΟΫΠ ΑΝΑ ΒΟΜ'!L21</f>
        <v>0</v>
      </c>
    </row>
    <row r="26" spans="1:9" ht="15.75" thickBot="1">
      <c r="A26" s="204"/>
      <c r="B26" s="215" t="s">
        <v>622</v>
      </c>
      <c r="C26" s="221"/>
      <c r="D26" s="226">
        <f>SUM(D7:D25)</f>
        <v>0</v>
      </c>
      <c r="E26" s="229"/>
      <c r="F26" s="226">
        <f>SUM(F7:F25)</f>
        <v>0</v>
      </c>
      <c r="G26" s="229"/>
      <c r="H26" s="226">
        <f>SUM(H7:H25)</f>
        <v>0</v>
      </c>
      <c r="I26" s="234">
        <f>SUM(I7:I25)</f>
        <v>0</v>
      </c>
    </row>
    <row r="27" spans="1:9" ht="15">
      <c r="A27" s="200" t="s">
        <v>293</v>
      </c>
      <c r="B27" s="216" t="s">
        <v>623</v>
      </c>
      <c r="C27" s="220">
        <v>0</v>
      </c>
      <c r="D27" s="225" t="e">
        <f t="shared" si="1"/>
        <v>#REF!</v>
      </c>
      <c r="E27" s="228">
        <v>100</v>
      </c>
      <c r="F27" s="225" t="e">
        <f t="shared" ref="F27:F32" si="4">$I27*E27/100</f>
        <v>#REF!</v>
      </c>
      <c r="G27" s="228">
        <v>0</v>
      </c>
      <c r="H27" s="225" t="e">
        <f t="shared" ref="H27:H31" si="5">$I27*G27/100</f>
        <v>#REF!</v>
      </c>
      <c r="I27" s="233" t="e">
        <f>'2023-ΠΡΟΫΠ ΑΝΑ ΒΟΜ'!#REF!</f>
        <v>#REF!</v>
      </c>
    </row>
    <row r="28" spans="1:9" ht="15">
      <c r="A28" s="200" t="s">
        <v>293</v>
      </c>
      <c r="B28" s="216" t="s">
        <v>101</v>
      </c>
      <c r="C28" s="220">
        <v>0</v>
      </c>
      <c r="D28" s="225">
        <f t="shared" si="1"/>
        <v>0</v>
      </c>
      <c r="E28" s="228">
        <v>100</v>
      </c>
      <c r="F28" s="225">
        <f t="shared" si="4"/>
        <v>0</v>
      </c>
      <c r="G28" s="228">
        <v>0</v>
      </c>
      <c r="H28" s="225">
        <f t="shared" si="5"/>
        <v>0</v>
      </c>
      <c r="I28" s="233">
        <f>'2023-ΠΡΟΫΠ ΑΝΑ ΒΟΜ'!L23</f>
        <v>0</v>
      </c>
    </row>
    <row r="29" spans="1:9" ht="15">
      <c r="A29" s="200" t="s">
        <v>293</v>
      </c>
      <c r="B29" s="216" t="s">
        <v>99</v>
      </c>
      <c r="C29" s="220">
        <v>0</v>
      </c>
      <c r="D29" s="225">
        <f t="shared" si="1"/>
        <v>0</v>
      </c>
      <c r="E29" s="228">
        <v>0</v>
      </c>
      <c r="F29" s="225">
        <f t="shared" si="4"/>
        <v>0</v>
      </c>
      <c r="G29" s="228">
        <v>100</v>
      </c>
      <c r="H29" s="225">
        <f t="shared" si="5"/>
        <v>0</v>
      </c>
      <c r="I29" s="233">
        <f>'2023-ΠΡΟΫΠ ΑΝΑ ΒΟΜ'!L24</f>
        <v>0</v>
      </c>
    </row>
    <row r="30" spans="1:9" ht="15">
      <c r="A30" s="200" t="s">
        <v>293</v>
      </c>
      <c r="B30" s="216" t="s">
        <v>98</v>
      </c>
      <c r="C30" s="220">
        <v>0</v>
      </c>
      <c r="D30" s="225">
        <f t="shared" si="1"/>
        <v>0</v>
      </c>
      <c r="E30" s="228">
        <v>100</v>
      </c>
      <c r="F30" s="225">
        <f t="shared" si="4"/>
        <v>0</v>
      </c>
      <c r="G30" s="228">
        <v>0</v>
      </c>
      <c r="H30" s="225">
        <f t="shared" si="5"/>
        <v>0</v>
      </c>
      <c r="I30" s="233">
        <f>'2023-ΠΡΟΫΠ ΑΝΑ ΒΟΜ'!L25</f>
        <v>0</v>
      </c>
    </row>
    <row r="31" spans="1:9" ht="15">
      <c r="A31" s="373" t="s">
        <v>293</v>
      </c>
      <c r="B31" s="374" t="s">
        <v>733</v>
      </c>
      <c r="C31" s="369">
        <v>0</v>
      </c>
      <c r="D31" s="370"/>
      <c r="E31" s="371">
        <v>0</v>
      </c>
      <c r="F31" s="370"/>
      <c r="G31" s="371">
        <v>100</v>
      </c>
      <c r="H31" s="225">
        <f t="shared" si="5"/>
        <v>0</v>
      </c>
      <c r="I31" s="233">
        <f>'2023-ΠΡΟΫΠ ΑΝΑ ΒΟΜ'!L26</f>
        <v>0</v>
      </c>
    </row>
    <row r="32" spans="1:9" ht="27.75" customHeight="1">
      <c r="A32" s="375"/>
      <c r="B32" s="376" t="str">
        <f>'2023-ΠΡΟΫΠ ΑΝΑ ΒΟΜ'!B27</f>
        <v xml:space="preserve"> Αποδόσεις σε τρίτους (αντίκρ. Λογαριασμών κρατήσεων)</v>
      </c>
      <c r="C32" s="220">
        <v>25</v>
      </c>
      <c r="D32" s="225">
        <f t="shared" si="1"/>
        <v>9075.625</v>
      </c>
      <c r="E32" s="228">
        <v>75</v>
      </c>
      <c r="F32" s="225">
        <f t="shared" si="4"/>
        <v>27226.875</v>
      </c>
      <c r="G32" s="228">
        <v>0</v>
      </c>
      <c r="H32" s="225">
        <f t="shared" ref="H32" si="6">$I32*G32/100</f>
        <v>0</v>
      </c>
      <c r="I32" s="233">
        <f>'2023-ΠΡΟΫΠ ΑΝΑ ΒΟΜ'!L27</f>
        <v>36302.5</v>
      </c>
    </row>
    <row r="33" spans="1:9" ht="15.75" thickBot="1">
      <c r="B33" s="372" t="s">
        <v>647</v>
      </c>
      <c r="C33" s="222"/>
      <c r="D33" s="227" t="e">
        <f>SUM(D26:D32)</f>
        <v>#REF!</v>
      </c>
      <c r="E33" s="222"/>
      <c r="F33" s="227" t="e">
        <f>SUM(F26:F32)</f>
        <v>#REF!</v>
      </c>
      <c r="G33" s="230"/>
      <c r="H33" s="227" t="e">
        <f>SUM(H26:H32)</f>
        <v>#REF!</v>
      </c>
      <c r="I33" s="235" t="e">
        <f>SUM(I26:I32)</f>
        <v>#REF!</v>
      </c>
    </row>
    <row r="34" spans="1:9" ht="15.75" thickBot="1">
      <c r="B34" s="206"/>
      <c r="C34" s="207"/>
      <c r="D34" s="207"/>
      <c r="E34" s="207"/>
      <c r="F34" s="207"/>
      <c r="G34" s="207"/>
      <c r="H34" s="207"/>
      <c r="I34" s="208"/>
    </row>
    <row r="35" spans="1:9" ht="15">
      <c r="A35" s="198"/>
      <c r="B35" s="199" t="s">
        <v>648</v>
      </c>
      <c r="C35" s="219"/>
      <c r="D35" s="237" t="s">
        <v>640</v>
      </c>
      <c r="E35" s="219"/>
      <c r="F35" s="237" t="s">
        <v>641</v>
      </c>
      <c r="G35" s="219"/>
      <c r="H35" s="237" t="s">
        <v>642</v>
      </c>
      <c r="I35" s="231" t="s">
        <v>619</v>
      </c>
    </row>
    <row r="36" spans="1:9" ht="15">
      <c r="A36" s="198"/>
      <c r="B36" s="199"/>
      <c r="C36" s="218" t="s">
        <v>643</v>
      </c>
      <c r="D36" s="238" t="s">
        <v>644</v>
      </c>
      <c r="E36" s="218" t="s">
        <v>643</v>
      </c>
      <c r="F36" s="238" t="s">
        <v>644</v>
      </c>
      <c r="G36" s="218" t="s">
        <v>645</v>
      </c>
      <c r="H36" s="238" t="s">
        <v>644</v>
      </c>
      <c r="I36" s="232"/>
    </row>
    <row r="37" spans="1:9" ht="25.5">
      <c r="A37" s="200" t="s">
        <v>293</v>
      </c>
      <c r="B37" s="209" t="s">
        <v>646</v>
      </c>
      <c r="C37" s="220">
        <v>100</v>
      </c>
      <c r="D37" s="239">
        <f>$I37*C37/100</f>
        <v>0</v>
      </c>
      <c r="E37" s="228">
        <v>0</v>
      </c>
      <c r="F37" s="239">
        <f t="shared" ref="F37:F55" si="7">$I37*E37/100</f>
        <v>0</v>
      </c>
      <c r="G37" s="228">
        <v>0</v>
      </c>
      <c r="H37" s="239">
        <f t="shared" ref="H37:H55" si="8">$I37*G37/100</f>
        <v>0</v>
      </c>
      <c r="I37" s="233">
        <f>'2023-ΠΡΟΫΠ ΑΝΑ ΒΟΜ'!G2</f>
        <v>0</v>
      </c>
    </row>
    <row r="38" spans="1:9" ht="15">
      <c r="A38" s="202" t="s">
        <v>335</v>
      </c>
      <c r="B38" s="209" t="s">
        <v>103</v>
      </c>
      <c r="C38" s="220">
        <v>0</v>
      </c>
      <c r="D38" s="239">
        <f t="shared" ref="D38:D55" si="9">$I38*C38/100</f>
        <v>0</v>
      </c>
      <c r="E38" s="228">
        <v>100</v>
      </c>
      <c r="F38" s="239">
        <f t="shared" si="7"/>
        <v>0</v>
      </c>
      <c r="G38" s="228">
        <v>0</v>
      </c>
      <c r="H38" s="239">
        <f t="shared" si="8"/>
        <v>0</v>
      </c>
      <c r="I38" s="233">
        <f>'2023-ΠΡΟΫΠ ΑΝΑ ΒΟΜ'!G3</f>
        <v>0</v>
      </c>
    </row>
    <row r="39" spans="1:9" ht="15">
      <c r="A39" s="202" t="s">
        <v>335</v>
      </c>
      <c r="B39" s="209" t="s">
        <v>104</v>
      </c>
      <c r="C39" s="220">
        <v>100</v>
      </c>
      <c r="D39" s="239">
        <f t="shared" si="9"/>
        <v>0</v>
      </c>
      <c r="E39" s="228">
        <v>0</v>
      </c>
      <c r="F39" s="239">
        <f t="shared" si="7"/>
        <v>0</v>
      </c>
      <c r="G39" s="228">
        <v>0</v>
      </c>
      <c r="H39" s="239">
        <f t="shared" si="8"/>
        <v>0</v>
      </c>
      <c r="I39" s="233">
        <f>'2023-ΠΡΟΫΠ ΑΝΑ ΒΟΜ'!G5</f>
        <v>0</v>
      </c>
    </row>
    <row r="40" spans="1:9" ht="15">
      <c r="A40" s="200" t="s">
        <v>293</v>
      </c>
      <c r="B40" s="209" t="s">
        <v>91</v>
      </c>
      <c r="C40" s="220">
        <v>25</v>
      </c>
      <c r="D40" s="239">
        <f t="shared" si="9"/>
        <v>0</v>
      </c>
      <c r="E40" s="228">
        <v>75</v>
      </c>
      <c r="F40" s="239">
        <f t="shared" si="7"/>
        <v>0</v>
      </c>
      <c r="G40" s="228">
        <v>0</v>
      </c>
      <c r="H40" s="239">
        <f t="shared" si="8"/>
        <v>0</v>
      </c>
      <c r="I40" s="233">
        <f>'2023-ΠΡΟΫΠ ΑΝΑ ΒΟΜ'!G6</f>
        <v>0</v>
      </c>
    </row>
    <row r="41" spans="1:9" ht="15">
      <c r="A41" s="200" t="s">
        <v>293</v>
      </c>
      <c r="B41" s="209" t="s">
        <v>89</v>
      </c>
      <c r="C41" s="220">
        <v>25</v>
      </c>
      <c r="D41" s="239">
        <f t="shared" si="9"/>
        <v>0</v>
      </c>
      <c r="E41" s="228">
        <v>75</v>
      </c>
      <c r="F41" s="239">
        <f t="shared" si="7"/>
        <v>0</v>
      </c>
      <c r="G41" s="228">
        <v>0</v>
      </c>
      <c r="H41" s="239">
        <f t="shared" si="8"/>
        <v>0</v>
      </c>
      <c r="I41" s="233">
        <f>'2023-ΠΡΟΫΠ ΑΝΑ ΒΟΜ'!G7</f>
        <v>0</v>
      </c>
    </row>
    <row r="42" spans="1:9" ht="15">
      <c r="A42" s="200" t="s">
        <v>293</v>
      </c>
      <c r="B42" s="209" t="s">
        <v>88</v>
      </c>
      <c r="C42" s="220">
        <v>25</v>
      </c>
      <c r="D42" s="239">
        <f t="shared" si="9"/>
        <v>0</v>
      </c>
      <c r="E42" s="228">
        <v>75</v>
      </c>
      <c r="F42" s="239">
        <f t="shared" si="7"/>
        <v>0</v>
      </c>
      <c r="G42" s="228">
        <v>0</v>
      </c>
      <c r="H42" s="239">
        <f t="shared" si="8"/>
        <v>0</v>
      </c>
      <c r="I42" s="233">
        <f>'2023-ΠΡΟΫΠ ΑΝΑ ΒΟΜ'!G8</f>
        <v>0</v>
      </c>
    </row>
    <row r="43" spans="1:9" ht="15">
      <c r="A43" s="200" t="s">
        <v>293</v>
      </c>
      <c r="B43" s="209" t="s">
        <v>105</v>
      </c>
      <c r="C43" s="220">
        <v>0</v>
      </c>
      <c r="D43" s="239">
        <f t="shared" si="9"/>
        <v>0</v>
      </c>
      <c r="E43" s="228">
        <v>0</v>
      </c>
      <c r="F43" s="239">
        <f t="shared" si="7"/>
        <v>0</v>
      </c>
      <c r="G43" s="228">
        <v>100</v>
      </c>
      <c r="H43" s="239">
        <f t="shared" si="8"/>
        <v>0</v>
      </c>
      <c r="I43" s="233">
        <f>'2023-ΠΡΟΫΠ ΑΝΑ ΒΟΜ'!G9</f>
        <v>0</v>
      </c>
    </row>
    <row r="44" spans="1:9" ht="15">
      <c r="A44" s="200" t="s">
        <v>293</v>
      </c>
      <c r="B44" s="209" t="s">
        <v>90</v>
      </c>
      <c r="C44" s="220">
        <v>25</v>
      </c>
      <c r="D44" s="239">
        <f t="shared" si="9"/>
        <v>0</v>
      </c>
      <c r="E44" s="228">
        <v>75</v>
      </c>
      <c r="F44" s="239">
        <f t="shared" si="7"/>
        <v>0</v>
      </c>
      <c r="G44" s="228">
        <v>0</v>
      </c>
      <c r="H44" s="239">
        <f t="shared" si="8"/>
        <v>0</v>
      </c>
      <c r="I44" s="233">
        <f>'2023-ΠΡΟΫΠ ΑΝΑ ΒΟΜ'!G10</f>
        <v>0</v>
      </c>
    </row>
    <row r="45" spans="1:9" ht="15">
      <c r="A45" s="200" t="s">
        <v>293</v>
      </c>
      <c r="B45" s="209" t="s">
        <v>92</v>
      </c>
      <c r="C45" s="220">
        <v>25</v>
      </c>
      <c r="D45" s="239">
        <f t="shared" si="9"/>
        <v>0</v>
      </c>
      <c r="E45" s="228">
        <v>75</v>
      </c>
      <c r="F45" s="239">
        <f t="shared" si="7"/>
        <v>0</v>
      </c>
      <c r="G45" s="228">
        <v>0</v>
      </c>
      <c r="H45" s="239">
        <f t="shared" si="8"/>
        <v>0</v>
      </c>
      <c r="I45" s="233">
        <f>'2023-ΠΡΟΫΠ ΑΝΑ ΒΟΜ'!G11</f>
        <v>0</v>
      </c>
    </row>
    <row r="46" spans="1:9" ht="15">
      <c r="A46" s="200" t="s">
        <v>293</v>
      </c>
      <c r="B46" s="209" t="s">
        <v>93</v>
      </c>
      <c r="C46" s="220">
        <v>25</v>
      </c>
      <c r="D46" s="239">
        <f t="shared" si="9"/>
        <v>0</v>
      </c>
      <c r="E46" s="228">
        <v>75</v>
      </c>
      <c r="F46" s="239">
        <f t="shared" si="7"/>
        <v>0</v>
      </c>
      <c r="G46" s="228">
        <v>0</v>
      </c>
      <c r="H46" s="239">
        <f t="shared" si="8"/>
        <v>0</v>
      </c>
      <c r="I46" s="233">
        <f>'2023-ΠΡΟΫΠ ΑΝΑ ΒΟΜ'!G12</f>
        <v>0</v>
      </c>
    </row>
    <row r="47" spans="1:9" ht="15">
      <c r="A47" s="200" t="s">
        <v>293</v>
      </c>
      <c r="B47" s="209" t="s">
        <v>94</v>
      </c>
      <c r="C47" s="220">
        <v>25</v>
      </c>
      <c r="D47" s="239">
        <f t="shared" si="9"/>
        <v>0</v>
      </c>
      <c r="E47" s="228">
        <v>75</v>
      </c>
      <c r="F47" s="239">
        <f t="shared" si="7"/>
        <v>0</v>
      </c>
      <c r="G47" s="228">
        <v>0</v>
      </c>
      <c r="H47" s="239">
        <f t="shared" si="8"/>
        <v>0</v>
      </c>
      <c r="I47" s="233">
        <f>'2023-ΠΡΟΫΠ ΑΝΑ ΒΟΜ'!G13</f>
        <v>0</v>
      </c>
    </row>
    <row r="48" spans="1:9" ht="15">
      <c r="A48" s="203" t="s">
        <v>620</v>
      </c>
      <c r="B48" s="209" t="s">
        <v>95</v>
      </c>
      <c r="C48" s="220">
        <v>25</v>
      </c>
      <c r="D48" s="239">
        <f t="shared" si="9"/>
        <v>0</v>
      </c>
      <c r="E48" s="228">
        <v>75</v>
      </c>
      <c r="F48" s="239">
        <f t="shared" si="7"/>
        <v>0</v>
      </c>
      <c r="G48" s="228">
        <v>0</v>
      </c>
      <c r="H48" s="239">
        <f t="shared" si="8"/>
        <v>0</v>
      </c>
      <c r="I48" s="233">
        <f>'2023-ΠΡΟΫΠ ΑΝΑ ΒΟΜ'!G14</f>
        <v>0</v>
      </c>
    </row>
    <row r="49" spans="1:9" ht="24">
      <c r="A49" s="203" t="s">
        <v>620</v>
      </c>
      <c r="B49" s="210" t="s">
        <v>106</v>
      </c>
      <c r="C49" s="220">
        <v>0</v>
      </c>
      <c r="D49" s="239">
        <f t="shared" si="9"/>
        <v>0</v>
      </c>
      <c r="E49" s="228">
        <v>100</v>
      </c>
      <c r="F49" s="239">
        <f t="shared" si="7"/>
        <v>0</v>
      </c>
      <c r="G49" s="228">
        <v>0</v>
      </c>
      <c r="H49" s="239">
        <f t="shared" si="8"/>
        <v>0</v>
      </c>
      <c r="I49" s="233">
        <f>'2023-ΠΡΟΫΠ ΑΝΑ ΒΟΜ'!G15</f>
        <v>0</v>
      </c>
    </row>
    <row r="50" spans="1:9" ht="22.5">
      <c r="A50" s="203" t="s">
        <v>620</v>
      </c>
      <c r="B50" s="211" t="s">
        <v>656</v>
      </c>
      <c r="C50" s="220">
        <v>25</v>
      </c>
      <c r="D50" s="239">
        <f t="shared" si="9"/>
        <v>0</v>
      </c>
      <c r="E50" s="228">
        <v>75</v>
      </c>
      <c r="F50" s="239">
        <f t="shared" si="7"/>
        <v>0</v>
      </c>
      <c r="G50" s="228">
        <v>0</v>
      </c>
      <c r="H50" s="239">
        <f t="shared" si="8"/>
        <v>0</v>
      </c>
      <c r="I50" s="233">
        <f>'2023-ΠΡΟΫΠ ΑΝΑ ΒΟΜ'!G16</f>
        <v>0</v>
      </c>
    </row>
    <row r="51" spans="1:9" ht="22.5">
      <c r="A51" s="202" t="s">
        <v>335</v>
      </c>
      <c r="B51" s="212" t="s">
        <v>655</v>
      </c>
      <c r="C51" s="220">
        <v>25</v>
      </c>
      <c r="D51" s="239">
        <f t="shared" si="9"/>
        <v>0</v>
      </c>
      <c r="E51" s="228">
        <v>75</v>
      </c>
      <c r="F51" s="239">
        <f t="shared" si="7"/>
        <v>0</v>
      </c>
      <c r="G51" s="228">
        <v>0</v>
      </c>
      <c r="H51" s="239">
        <f t="shared" si="8"/>
        <v>0</v>
      </c>
      <c r="I51" s="233">
        <f>'2023-ΠΡΟΫΠ ΑΝΑ ΒΟΜ'!G17</f>
        <v>0</v>
      </c>
    </row>
    <row r="52" spans="1:9" ht="15">
      <c r="A52" s="203" t="s">
        <v>620</v>
      </c>
      <c r="B52" s="209" t="s">
        <v>108</v>
      </c>
      <c r="C52" s="220">
        <v>0</v>
      </c>
      <c r="D52" s="239">
        <f t="shared" si="9"/>
        <v>0</v>
      </c>
      <c r="E52" s="228">
        <v>100</v>
      </c>
      <c r="F52" s="239">
        <f t="shared" si="7"/>
        <v>0</v>
      </c>
      <c r="G52" s="228">
        <v>0</v>
      </c>
      <c r="H52" s="239">
        <f t="shared" si="8"/>
        <v>0</v>
      </c>
      <c r="I52" s="233">
        <f>'2023-ΠΡΟΫΠ ΑΝΑ ΒΟΜ'!G18</f>
        <v>0</v>
      </c>
    </row>
    <row r="53" spans="1:9" ht="25.5">
      <c r="A53" s="200" t="s">
        <v>293</v>
      </c>
      <c r="B53" s="213" t="s">
        <v>657</v>
      </c>
      <c r="C53" s="220">
        <v>0</v>
      </c>
      <c r="D53" s="239">
        <f t="shared" si="9"/>
        <v>0</v>
      </c>
      <c r="E53" s="228">
        <v>0</v>
      </c>
      <c r="F53" s="239">
        <f t="shared" si="7"/>
        <v>0</v>
      </c>
      <c r="G53" s="228">
        <v>100</v>
      </c>
      <c r="H53" s="239">
        <f t="shared" si="8"/>
        <v>0</v>
      </c>
      <c r="I53" s="233">
        <f>'2023-ΠΡΟΫΠ ΑΝΑ ΒΟΜ'!G19</f>
        <v>0</v>
      </c>
    </row>
    <row r="54" spans="1:9" ht="25.5">
      <c r="A54" s="202" t="s">
        <v>335</v>
      </c>
      <c r="B54" s="209" t="s">
        <v>96</v>
      </c>
      <c r="C54" s="220">
        <v>0</v>
      </c>
      <c r="D54" s="239">
        <f t="shared" si="9"/>
        <v>0</v>
      </c>
      <c r="E54" s="228">
        <v>0</v>
      </c>
      <c r="F54" s="239">
        <f t="shared" si="7"/>
        <v>0</v>
      </c>
      <c r="G54" s="228">
        <v>100</v>
      </c>
      <c r="H54" s="239">
        <f t="shared" si="8"/>
        <v>0</v>
      </c>
      <c r="I54" s="233">
        <f>'2023-ΠΡΟΫΠ ΑΝΑ ΒΟΜ'!G20</f>
        <v>0</v>
      </c>
    </row>
    <row r="55" spans="1:9" ht="15.75" thickBot="1">
      <c r="A55" s="203" t="s">
        <v>620</v>
      </c>
      <c r="B55" s="214" t="s">
        <v>110</v>
      </c>
      <c r="C55" s="220">
        <v>25</v>
      </c>
      <c r="D55" s="239">
        <f t="shared" si="9"/>
        <v>0</v>
      </c>
      <c r="E55" s="228">
        <v>75</v>
      </c>
      <c r="F55" s="239">
        <f t="shared" si="7"/>
        <v>0</v>
      </c>
      <c r="G55" s="228">
        <v>0</v>
      </c>
      <c r="H55" s="239">
        <f t="shared" si="8"/>
        <v>0</v>
      </c>
      <c r="I55" s="233">
        <f>'2023-ΠΡΟΫΠ ΑΝΑ ΒΟΜ'!G21</f>
        <v>0</v>
      </c>
    </row>
    <row r="56" spans="1:9" ht="15.75" thickBot="1">
      <c r="A56" s="204"/>
      <c r="B56" s="215" t="s">
        <v>622</v>
      </c>
      <c r="C56" s="221"/>
      <c r="D56" s="240">
        <f>SUM(D37:D55)</f>
        <v>0</v>
      </c>
      <c r="E56" s="229"/>
      <c r="F56" s="240">
        <f>SUM(F37:F55)</f>
        <v>0</v>
      </c>
      <c r="G56" s="229"/>
      <c r="H56" s="240">
        <f>SUM(H37:H55)</f>
        <v>0</v>
      </c>
      <c r="I56" s="234">
        <f>SUM(I37:I55)</f>
        <v>0</v>
      </c>
    </row>
    <row r="57" spans="1:9" ht="15">
      <c r="A57" s="200" t="s">
        <v>293</v>
      </c>
      <c r="B57" s="216" t="s">
        <v>623</v>
      </c>
      <c r="C57" s="236">
        <v>0</v>
      </c>
      <c r="D57" s="241" t="e">
        <f t="shared" ref="D57:D61" si="10">$I57*C57/100</f>
        <v>#REF!</v>
      </c>
      <c r="E57" s="242">
        <v>100</v>
      </c>
      <c r="F57" s="241" t="e">
        <f t="shared" ref="F57:F61" si="11">$I57*E57/100</f>
        <v>#REF!</v>
      </c>
      <c r="G57" s="242">
        <v>0</v>
      </c>
      <c r="H57" s="241" t="e">
        <f t="shared" ref="H57:H61" si="12">$I57*G57/100</f>
        <v>#REF!</v>
      </c>
      <c r="I57" s="243" t="e">
        <f>'2023-ΠΡΟΫΠ ΑΝΑ ΒΟΜ'!#REF!</f>
        <v>#REF!</v>
      </c>
    </row>
    <row r="58" spans="1:9" ht="15">
      <c r="A58" s="200" t="s">
        <v>293</v>
      </c>
      <c r="B58" s="216" t="s">
        <v>101</v>
      </c>
      <c r="C58" s="201">
        <v>0</v>
      </c>
      <c r="D58" s="241">
        <f t="shared" si="10"/>
        <v>0</v>
      </c>
      <c r="E58" s="242">
        <v>100</v>
      </c>
      <c r="F58" s="241">
        <f t="shared" si="11"/>
        <v>0</v>
      </c>
      <c r="G58" s="242">
        <v>0</v>
      </c>
      <c r="H58" s="241">
        <f t="shared" si="12"/>
        <v>0</v>
      </c>
      <c r="I58" s="243">
        <f>'2023-ΠΡΟΫΠ ΑΝΑ ΒΟΜ'!G23</f>
        <v>0</v>
      </c>
    </row>
    <row r="59" spans="1:9" ht="15">
      <c r="A59" s="200" t="s">
        <v>293</v>
      </c>
      <c r="B59" s="216" t="s">
        <v>99</v>
      </c>
      <c r="C59" s="201">
        <v>0</v>
      </c>
      <c r="D59" s="241">
        <f t="shared" si="10"/>
        <v>0</v>
      </c>
      <c r="E59" s="242">
        <v>0</v>
      </c>
      <c r="F59" s="241">
        <f t="shared" si="11"/>
        <v>0</v>
      </c>
      <c r="G59" s="242">
        <v>100</v>
      </c>
      <c r="H59" s="241">
        <f t="shared" si="12"/>
        <v>0</v>
      </c>
      <c r="I59" s="243">
        <f>'2023-ΠΡΟΫΠ ΑΝΑ ΒΟΜ'!G24</f>
        <v>0</v>
      </c>
    </row>
    <row r="60" spans="1:9" ht="15">
      <c r="A60" s="200" t="s">
        <v>293</v>
      </c>
      <c r="B60" s="216" t="s">
        <v>98</v>
      </c>
      <c r="C60" s="201">
        <v>0</v>
      </c>
      <c r="D60" s="241">
        <f t="shared" si="10"/>
        <v>0</v>
      </c>
      <c r="E60" s="242">
        <v>100</v>
      </c>
      <c r="F60" s="241">
        <f t="shared" si="11"/>
        <v>0</v>
      </c>
      <c r="G60" s="242">
        <v>0</v>
      </c>
      <c r="H60" s="241">
        <f t="shared" si="12"/>
        <v>0</v>
      </c>
      <c r="I60" s="243">
        <f>'2023-ΠΡΟΫΠ ΑΝΑ ΒΟΜ'!G25</f>
        <v>0</v>
      </c>
    </row>
    <row r="61" spans="1:9" ht="15.75" thickBot="1">
      <c r="A61" s="373" t="s">
        <v>293</v>
      </c>
      <c r="B61" s="374" t="s">
        <v>733</v>
      </c>
      <c r="C61" s="377">
        <v>0</v>
      </c>
      <c r="D61" s="241">
        <f t="shared" si="10"/>
        <v>0</v>
      </c>
      <c r="E61" s="242">
        <v>0</v>
      </c>
      <c r="F61" s="241">
        <f t="shared" si="11"/>
        <v>0</v>
      </c>
      <c r="G61" s="242">
        <v>100</v>
      </c>
      <c r="H61" s="241">
        <f t="shared" si="12"/>
        <v>0</v>
      </c>
      <c r="I61" s="243">
        <f>'2023-ΠΡΟΫΠ ΑΝΑ ΒΟΜ'!G26</f>
        <v>0</v>
      </c>
    </row>
    <row r="62" spans="1:9" ht="13.5" thickBot="1">
      <c r="B62" s="217" t="s">
        <v>647</v>
      </c>
      <c r="C62" s="205"/>
      <c r="D62" s="205" t="e">
        <f>SUM(D56:D61)</f>
        <v>#REF!</v>
      </c>
      <c r="E62" s="205"/>
      <c r="F62" s="205" t="e">
        <f t="shared" ref="F62:I62" si="13">SUM(F56:F61)</f>
        <v>#REF!</v>
      </c>
      <c r="G62" s="205"/>
      <c r="H62" s="205" t="e">
        <f t="shared" si="13"/>
        <v>#REF!</v>
      </c>
      <c r="I62" s="205" t="e">
        <f t="shared" si="13"/>
        <v>#REF!</v>
      </c>
    </row>
    <row r="63" spans="1:9" ht="13.5" thickBot="1"/>
    <row r="64" spans="1:9" ht="15">
      <c r="A64" s="198"/>
      <c r="B64" s="199" t="s">
        <v>649</v>
      </c>
      <c r="C64" s="219"/>
      <c r="D64" s="237" t="s">
        <v>640</v>
      </c>
      <c r="E64" s="219"/>
      <c r="F64" s="237" t="s">
        <v>641</v>
      </c>
      <c r="G64" s="219"/>
      <c r="H64" s="237" t="s">
        <v>642</v>
      </c>
      <c r="I64" s="231" t="s">
        <v>619</v>
      </c>
    </row>
    <row r="65" spans="1:9" ht="15">
      <c r="A65" s="198"/>
      <c r="B65" s="199"/>
      <c r="C65" s="218" t="s">
        <v>643</v>
      </c>
      <c r="D65" s="238" t="s">
        <v>644</v>
      </c>
      <c r="E65" s="218" t="s">
        <v>643</v>
      </c>
      <c r="F65" s="238" t="s">
        <v>644</v>
      </c>
      <c r="G65" s="218" t="s">
        <v>645</v>
      </c>
      <c r="H65" s="238" t="s">
        <v>644</v>
      </c>
      <c r="I65" s="232"/>
    </row>
    <row r="66" spans="1:9" ht="25.5">
      <c r="A66" s="200" t="s">
        <v>293</v>
      </c>
      <c r="B66" s="209" t="s">
        <v>646</v>
      </c>
      <c r="C66" s="220">
        <v>100</v>
      </c>
      <c r="D66" s="239">
        <f>$I66*C66/100</f>
        <v>0</v>
      </c>
      <c r="E66" s="228">
        <v>0</v>
      </c>
      <c r="F66" s="239">
        <f t="shared" ref="F66:F84" si="14">$I66*E66/100</f>
        <v>0</v>
      </c>
      <c r="G66" s="228">
        <v>0</v>
      </c>
      <c r="H66" s="239">
        <f t="shared" ref="H66:H84" si="15">$I66*G66/100</f>
        <v>0</v>
      </c>
      <c r="I66" s="233">
        <f>'2023-ΠΡΟΫΠ ΑΝΑ ΒΟΜ'!F2</f>
        <v>0</v>
      </c>
    </row>
    <row r="67" spans="1:9" ht="15">
      <c r="A67" s="202" t="s">
        <v>335</v>
      </c>
      <c r="B67" s="209" t="s">
        <v>103</v>
      </c>
      <c r="C67" s="220">
        <v>0</v>
      </c>
      <c r="D67" s="239">
        <f t="shared" ref="D67:D84" si="16">$I67*C67/100</f>
        <v>0</v>
      </c>
      <c r="E67" s="228">
        <v>100</v>
      </c>
      <c r="F67" s="239">
        <f t="shared" si="14"/>
        <v>0</v>
      </c>
      <c r="G67" s="228">
        <v>0</v>
      </c>
      <c r="H67" s="239">
        <f t="shared" si="15"/>
        <v>0</v>
      </c>
      <c r="I67" s="233">
        <f>'2023-ΠΡΟΫΠ ΑΝΑ ΒΟΜ'!F3</f>
        <v>0</v>
      </c>
    </row>
    <row r="68" spans="1:9" ht="15">
      <c r="A68" s="202" t="s">
        <v>335</v>
      </c>
      <c r="B68" s="209" t="s">
        <v>104</v>
      </c>
      <c r="C68" s="220">
        <v>100</v>
      </c>
      <c r="D68" s="239">
        <f t="shared" si="16"/>
        <v>0</v>
      </c>
      <c r="E68" s="228">
        <v>0</v>
      </c>
      <c r="F68" s="239">
        <f t="shared" si="14"/>
        <v>0</v>
      </c>
      <c r="G68" s="228">
        <v>0</v>
      </c>
      <c r="H68" s="239">
        <f t="shared" si="15"/>
        <v>0</v>
      </c>
      <c r="I68" s="233">
        <f>'2023-ΠΡΟΫΠ ΑΝΑ ΒΟΜ'!F5</f>
        <v>0</v>
      </c>
    </row>
    <row r="69" spans="1:9" ht="15">
      <c r="A69" s="200" t="s">
        <v>293</v>
      </c>
      <c r="B69" s="209" t="s">
        <v>91</v>
      </c>
      <c r="C69" s="220">
        <v>25</v>
      </c>
      <c r="D69" s="239">
        <f t="shared" si="16"/>
        <v>0</v>
      </c>
      <c r="E69" s="228">
        <v>75</v>
      </c>
      <c r="F69" s="239">
        <f t="shared" si="14"/>
        <v>0</v>
      </c>
      <c r="G69" s="228">
        <v>0</v>
      </c>
      <c r="H69" s="239">
        <f t="shared" si="15"/>
        <v>0</v>
      </c>
      <c r="I69" s="233">
        <f>'2023-ΠΡΟΫΠ ΑΝΑ ΒΟΜ'!F6</f>
        <v>0</v>
      </c>
    </row>
    <row r="70" spans="1:9" ht="15">
      <c r="A70" s="200" t="s">
        <v>293</v>
      </c>
      <c r="B70" s="209" t="s">
        <v>89</v>
      </c>
      <c r="C70" s="220">
        <v>25</v>
      </c>
      <c r="D70" s="239">
        <f t="shared" si="16"/>
        <v>0</v>
      </c>
      <c r="E70" s="228">
        <v>75</v>
      </c>
      <c r="F70" s="239">
        <f t="shared" si="14"/>
        <v>0</v>
      </c>
      <c r="G70" s="228">
        <v>0</v>
      </c>
      <c r="H70" s="239">
        <f t="shared" si="15"/>
        <v>0</v>
      </c>
      <c r="I70" s="233">
        <f>'2023-ΠΡΟΫΠ ΑΝΑ ΒΟΜ'!F7</f>
        <v>0</v>
      </c>
    </row>
    <row r="71" spans="1:9" ht="15">
      <c r="A71" s="200" t="s">
        <v>293</v>
      </c>
      <c r="B71" s="209" t="s">
        <v>88</v>
      </c>
      <c r="C71" s="220">
        <v>25</v>
      </c>
      <c r="D71" s="239">
        <f t="shared" si="16"/>
        <v>0</v>
      </c>
      <c r="E71" s="228">
        <v>75</v>
      </c>
      <c r="F71" s="239">
        <f t="shared" si="14"/>
        <v>0</v>
      </c>
      <c r="G71" s="228">
        <v>0</v>
      </c>
      <c r="H71" s="239">
        <f t="shared" si="15"/>
        <v>0</v>
      </c>
      <c r="I71" s="233">
        <f>'2023-ΠΡΟΫΠ ΑΝΑ ΒΟΜ'!F8</f>
        <v>0</v>
      </c>
    </row>
    <row r="72" spans="1:9" ht="15">
      <c r="A72" s="200" t="s">
        <v>293</v>
      </c>
      <c r="B72" s="209" t="s">
        <v>105</v>
      </c>
      <c r="C72" s="220">
        <v>0</v>
      </c>
      <c r="D72" s="239">
        <f t="shared" si="16"/>
        <v>0</v>
      </c>
      <c r="E72" s="228">
        <v>0</v>
      </c>
      <c r="F72" s="239">
        <f t="shared" si="14"/>
        <v>0</v>
      </c>
      <c r="G72" s="228">
        <v>100</v>
      </c>
      <c r="H72" s="239">
        <f t="shared" si="15"/>
        <v>0</v>
      </c>
      <c r="I72" s="233">
        <f>'2023-ΠΡΟΫΠ ΑΝΑ ΒΟΜ'!F9</f>
        <v>0</v>
      </c>
    </row>
    <row r="73" spans="1:9" ht="15">
      <c r="A73" s="200" t="s">
        <v>293</v>
      </c>
      <c r="B73" s="209" t="s">
        <v>90</v>
      </c>
      <c r="C73" s="220">
        <v>25</v>
      </c>
      <c r="D73" s="239">
        <f t="shared" si="16"/>
        <v>0</v>
      </c>
      <c r="E73" s="228">
        <v>75</v>
      </c>
      <c r="F73" s="239">
        <f t="shared" si="14"/>
        <v>0</v>
      </c>
      <c r="G73" s="228">
        <v>0</v>
      </c>
      <c r="H73" s="239">
        <f t="shared" si="15"/>
        <v>0</v>
      </c>
      <c r="I73" s="233">
        <f>'2023-ΠΡΟΫΠ ΑΝΑ ΒΟΜ'!F10</f>
        <v>0</v>
      </c>
    </row>
    <row r="74" spans="1:9" ht="15">
      <c r="A74" s="200" t="s">
        <v>293</v>
      </c>
      <c r="B74" s="209" t="s">
        <v>92</v>
      </c>
      <c r="C74" s="220">
        <v>25</v>
      </c>
      <c r="D74" s="239">
        <f t="shared" si="16"/>
        <v>0</v>
      </c>
      <c r="E74" s="228">
        <v>75</v>
      </c>
      <c r="F74" s="239">
        <f t="shared" si="14"/>
        <v>0</v>
      </c>
      <c r="G74" s="228">
        <v>0</v>
      </c>
      <c r="H74" s="239">
        <f t="shared" si="15"/>
        <v>0</v>
      </c>
      <c r="I74" s="233">
        <f>'2023-ΠΡΟΫΠ ΑΝΑ ΒΟΜ'!F11</f>
        <v>0</v>
      </c>
    </row>
    <row r="75" spans="1:9" ht="15">
      <c r="A75" s="200" t="s">
        <v>293</v>
      </c>
      <c r="B75" s="209" t="s">
        <v>93</v>
      </c>
      <c r="C75" s="220">
        <v>25</v>
      </c>
      <c r="D75" s="239">
        <f t="shared" si="16"/>
        <v>0</v>
      </c>
      <c r="E75" s="228">
        <v>75</v>
      </c>
      <c r="F75" s="239">
        <f t="shared" si="14"/>
        <v>0</v>
      </c>
      <c r="G75" s="228">
        <v>0</v>
      </c>
      <c r="H75" s="239">
        <f t="shared" si="15"/>
        <v>0</v>
      </c>
      <c r="I75" s="233">
        <f>'2023-ΠΡΟΫΠ ΑΝΑ ΒΟΜ'!F12</f>
        <v>0</v>
      </c>
    </row>
    <row r="76" spans="1:9" ht="15">
      <c r="A76" s="200" t="s">
        <v>293</v>
      </c>
      <c r="B76" s="209" t="s">
        <v>94</v>
      </c>
      <c r="C76" s="220">
        <v>25</v>
      </c>
      <c r="D76" s="239">
        <f t="shared" si="16"/>
        <v>0</v>
      </c>
      <c r="E76" s="228">
        <v>75</v>
      </c>
      <c r="F76" s="239">
        <f t="shared" si="14"/>
        <v>0</v>
      </c>
      <c r="G76" s="228">
        <v>0</v>
      </c>
      <c r="H76" s="239">
        <f t="shared" si="15"/>
        <v>0</v>
      </c>
      <c r="I76" s="233">
        <f>'2023-ΠΡΟΫΠ ΑΝΑ ΒΟΜ'!F13</f>
        <v>0</v>
      </c>
    </row>
    <row r="77" spans="1:9" ht="15">
      <c r="A77" s="203" t="s">
        <v>620</v>
      </c>
      <c r="B77" s="209" t="s">
        <v>95</v>
      </c>
      <c r="C77" s="220">
        <v>25</v>
      </c>
      <c r="D77" s="239">
        <f t="shared" si="16"/>
        <v>0</v>
      </c>
      <c r="E77" s="228">
        <v>75</v>
      </c>
      <c r="F77" s="239">
        <f t="shared" si="14"/>
        <v>0</v>
      </c>
      <c r="G77" s="228">
        <v>0</v>
      </c>
      <c r="H77" s="239">
        <f t="shared" si="15"/>
        <v>0</v>
      </c>
      <c r="I77" s="233">
        <f>'2023-ΠΡΟΫΠ ΑΝΑ ΒΟΜ'!F14</f>
        <v>0</v>
      </c>
    </row>
    <row r="78" spans="1:9" ht="24">
      <c r="A78" s="203" t="s">
        <v>620</v>
      </c>
      <c r="B78" s="210" t="s">
        <v>106</v>
      </c>
      <c r="C78" s="220">
        <v>0</v>
      </c>
      <c r="D78" s="239">
        <f t="shared" si="16"/>
        <v>0</v>
      </c>
      <c r="E78" s="228">
        <v>100</v>
      </c>
      <c r="F78" s="239">
        <f t="shared" si="14"/>
        <v>0</v>
      </c>
      <c r="G78" s="228">
        <v>0</v>
      </c>
      <c r="H78" s="239">
        <f t="shared" si="15"/>
        <v>0</v>
      </c>
      <c r="I78" s="233">
        <f>'2023-ΠΡΟΫΠ ΑΝΑ ΒΟΜ'!F15</f>
        <v>0</v>
      </c>
    </row>
    <row r="79" spans="1:9" ht="22.5">
      <c r="A79" s="203" t="s">
        <v>620</v>
      </c>
      <c r="B79" s="211" t="s">
        <v>656</v>
      </c>
      <c r="C79" s="220">
        <v>25</v>
      </c>
      <c r="D79" s="239">
        <f t="shared" si="16"/>
        <v>0</v>
      </c>
      <c r="E79" s="228">
        <v>75</v>
      </c>
      <c r="F79" s="239">
        <f t="shared" si="14"/>
        <v>0</v>
      </c>
      <c r="G79" s="228">
        <v>0</v>
      </c>
      <c r="H79" s="239">
        <f t="shared" si="15"/>
        <v>0</v>
      </c>
      <c r="I79" s="233">
        <f>'2023-ΠΡΟΫΠ ΑΝΑ ΒΟΜ'!F16</f>
        <v>0</v>
      </c>
    </row>
    <row r="80" spans="1:9" ht="22.5">
      <c r="A80" s="202" t="s">
        <v>335</v>
      </c>
      <c r="B80" s="212" t="s">
        <v>655</v>
      </c>
      <c r="C80" s="220">
        <v>25</v>
      </c>
      <c r="D80" s="239">
        <f t="shared" si="16"/>
        <v>0</v>
      </c>
      <c r="E80" s="228">
        <v>75</v>
      </c>
      <c r="F80" s="239">
        <f t="shared" si="14"/>
        <v>0</v>
      </c>
      <c r="G80" s="228">
        <v>0</v>
      </c>
      <c r="H80" s="239">
        <f t="shared" si="15"/>
        <v>0</v>
      </c>
      <c r="I80" s="233">
        <f>'2023-ΠΡΟΫΠ ΑΝΑ ΒΟΜ'!F17</f>
        <v>0</v>
      </c>
    </row>
    <row r="81" spans="1:9" ht="15">
      <c r="A81" s="203" t="s">
        <v>620</v>
      </c>
      <c r="B81" s="209" t="s">
        <v>108</v>
      </c>
      <c r="C81" s="220">
        <v>0</v>
      </c>
      <c r="D81" s="239">
        <f t="shared" si="16"/>
        <v>0</v>
      </c>
      <c r="E81" s="228">
        <v>100</v>
      </c>
      <c r="F81" s="239">
        <f t="shared" si="14"/>
        <v>0</v>
      </c>
      <c r="G81" s="228">
        <v>0</v>
      </c>
      <c r="H81" s="239">
        <f t="shared" si="15"/>
        <v>0</v>
      </c>
      <c r="I81" s="233">
        <f>'2023-ΠΡΟΫΠ ΑΝΑ ΒΟΜ'!F18</f>
        <v>0</v>
      </c>
    </row>
    <row r="82" spans="1:9" ht="25.5">
      <c r="A82" s="200" t="s">
        <v>293</v>
      </c>
      <c r="B82" s="213" t="s">
        <v>657</v>
      </c>
      <c r="C82" s="220">
        <v>0</v>
      </c>
      <c r="D82" s="239">
        <f t="shared" si="16"/>
        <v>0</v>
      </c>
      <c r="E82" s="228">
        <v>0</v>
      </c>
      <c r="F82" s="239">
        <f t="shared" si="14"/>
        <v>0</v>
      </c>
      <c r="G82" s="228">
        <v>100</v>
      </c>
      <c r="H82" s="239">
        <f t="shared" si="15"/>
        <v>0</v>
      </c>
      <c r="I82" s="233">
        <f>'2023-ΠΡΟΫΠ ΑΝΑ ΒΟΜ'!F19</f>
        <v>0</v>
      </c>
    </row>
    <row r="83" spans="1:9" ht="25.5">
      <c r="A83" s="202" t="s">
        <v>335</v>
      </c>
      <c r="B83" s="209" t="s">
        <v>96</v>
      </c>
      <c r="C83" s="220">
        <v>0</v>
      </c>
      <c r="D83" s="239">
        <f t="shared" si="16"/>
        <v>0</v>
      </c>
      <c r="E83" s="228">
        <v>0</v>
      </c>
      <c r="F83" s="239">
        <f t="shared" si="14"/>
        <v>0</v>
      </c>
      <c r="G83" s="228">
        <v>100</v>
      </c>
      <c r="H83" s="239">
        <f t="shared" si="15"/>
        <v>0</v>
      </c>
      <c r="I83" s="233">
        <f>'2023-ΠΡΟΫΠ ΑΝΑ ΒΟΜ'!F20</f>
        <v>0</v>
      </c>
    </row>
    <row r="84" spans="1:9" ht="15.75" thickBot="1">
      <c r="A84" s="203" t="s">
        <v>620</v>
      </c>
      <c r="B84" s="214" t="s">
        <v>110</v>
      </c>
      <c r="C84" s="220">
        <v>25</v>
      </c>
      <c r="D84" s="239">
        <f t="shared" si="16"/>
        <v>0</v>
      </c>
      <c r="E84" s="228">
        <v>75</v>
      </c>
      <c r="F84" s="239">
        <f t="shared" si="14"/>
        <v>0</v>
      </c>
      <c r="G84" s="228">
        <v>0</v>
      </c>
      <c r="H84" s="239">
        <f t="shared" si="15"/>
        <v>0</v>
      </c>
      <c r="I84" s="233">
        <f>'2023-ΠΡΟΫΠ ΑΝΑ ΒΟΜ'!F21</f>
        <v>0</v>
      </c>
    </row>
    <row r="85" spans="1:9" ht="15.75" thickBot="1">
      <c r="A85" s="204"/>
      <c r="B85" s="215" t="s">
        <v>622</v>
      </c>
      <c r="C85" s="221"/>
      <c r="D85" s="240">
        <f>SUM(D66:D84)</f>
        <v>0</v>
      </c>
      <c r="E85" s="229"/>
      <c r="F85" s="240">
        <f>SUM(F66:F84)</f>
        <v>0</v>
      </c>
      <c r="G85" s="229"/>
      <c r="H85" s="240">
        <f>SUM(H66:H84)</f>
        <v>0</v>
      </c>
      <c r="I85" s="234">
        <f>SUM(I66:I84)</f>
        <v>0</v>
      </c>
    </row>
    <row r="86" spans="1:9" ht="15">
      <c r="A86" s="200" t="s">
        <v>293</v>
      </c>
      <c r="B86" s="216" t="s">
        <v>623</v>
      </c>
      <c r="C86" s="220">
        <v>0</v>
      </c>
      <c r="D86" s="239" t="e">
        <f t="shared" ref="D86:D90" si="17">$I86*C86/100</f>
        <v>#REF!</v>
      </c>
      <c r="E86" s="228">
        <v>100</v>
      </c>
      <c r="F86" s="239" t="e">
        <f t="shared" ref="F86:F90" si="18">$I86*E86/100</f>
        <v>#REF!</v>
      </c>
      <c r="G86" s="228">
        <v>0</v>
      </c>
      <c r="H86" s="239" t="e">
        <f t="shared" ref="H86:H90" si="19">$I86*G86/100</f>
        <v>#REF!</v>
      </c>
      <c r="I86" s="233" t="e">
        <f>'2023-ΠΡΟΫΠ ΑΝΑ ΒΟΜ'!#REF!</f>
        <v>#REF!</v>
      </c>
    </row>
    <row r="87" spans="1:9" ht="15">
      <c r="A87" s="200" t="s">
        <v>293</v>
      </c>
      <c r="B87" s="216" t="s">
        <v>101</v>
      </c>
      <c r="C87" s="220">
        <v>0</v>
      </c>
      <c r="D87" s="239">
        <f t="shared" si="17"/>
        <v>0</v>
      </c>
      <c r="E87" s="228">
        <v>100</v>
      </c>
      <c r="F87" s="239">
        <f t="shared" si="18"/>
        <v>0</v>
      </c>
      <c r="G87" s="228">
        <v>0</v>
      </c>
      <c r="H87" s="239">
        <f t="shared" si="19"/>
        <v>0</v>
      </c>
      <c r="I87" s="233">
        <f>'2023-ΠΡΟΫΠ ΑΝΑ ΒΟΜ'!F23</f>
        <v>0</v>
      </c>
    </row>
    <row r="88" spans="1:9" ht="15">
      <c r="A88" s="200" t="s">
        <v>293</v>
      </c>
      <c r="B88" s="216" t="s">
        <v>99</v>
      </c>
      <c r="C88" s="220">
        <v>0</v>
      </c>
      <c r="D88" s="239">
        <f t="shared" si="17"/>
        <v>0</v>
      </c>
      <c r="E88" s="228">
        <v>0</v>
      </c>
      <c r="F88" s="239">
        <f t="shared" si="18"/>
        <v>0</v>
      </c>
      <c r="G88" s="228">
        <v>100</v>
      </c>
      <c r="H88" s="239">
        <f t="shared" si="19"/>
        <v>0</v>
      </c>
      <c r="I88" s="233">
        <f>'2023-ΠΡΟΫΠ ΑΝΑ ΒΟΜ'!F24</f>
        <v>0</v>
      </c>
    </row>
    <row r="89" spans="1:9" ht="15">
      <c r="A89" s="200" t="s">
        <v>293</v>
      </c>
      <c r="B89" s="216" t="s">
        <v>98</v>
      </c>
      <c r="C89" s="220">
        <v>0</v>
      </c>
      <c r="D89" s="239">
        <f t="shared" si="17"/>
        <v>0</v>
      </c>
      <c r="E89" s="228">
        <v>100</v>
      </c>
      <c r="F89" s="239">
        <f t="shared" si="18"/>
        <v>0</v>
      </c>
      <c r="G89" s="228">
        <v>0</v>
      </c>
      <c r="H89" s="239">
        <f t="shared" si="19"/>
        <v>0</v>
      </c>
      <c r="I89" s="233">
        <f>'2023-ΠΡΟΫΠ ΑΝΑ ΒΟΜ'!F25</f>
        <v>0</v>
      </c>
    </row>
    <row r="90" spans="1:9" ht="15.75" thickBot="1">
      <c r="A90" s="373" t="s">
        <v>293</v>
      </c>
      <c r="B90" s="374" t="s">
        <v>733</v>
      </c>
      <c r="C90" s="378">
        <v>0</v>
      </c>
      <c r="D90" s="239">
        <f t="shared" si="17"/>
        <v>0</v>
      </c>
      <c r="E90" s="379">
        <v>0</v>
      </c>
      <c r="F90" s="239">
        <f t="shared" si="18"/>
        <v>0</v>
      </c>
      <c r="G90" s="379">
        <v>100</v>
      </c>
      <c r="H90" s="239">
        <f t="shared" si="19"/>
        <v>0</v>
      </c>
      <c r="I90" s="380">
        <f>'2023-ΠΡΟΫΠ ΑΝΑ ΒΟΜ'!F26</f>
        <v>0</v>
      </c>
    </row>
    <row r="91" spans="1:9" ht="15.75" thickBot="1">
      <c r="B91" s="217" t="s">
        <v>647</v>
      </c>
      <c r="C91" s="222"/>
      <c r="D91" s="244" t="e">
        <f>SUM(D85:D90)</f>
        <v>#REF!</v>
      </c>
      <c r="E91" s="222"/>
      <c r="F91" s="244" t="e">
        <f>SUM(F85:F90)</f>
        <v>#REF!</v>
      </c>
      <c r="G91" s="230"/>
      <c r="H91" s="244" t="e">
        <f>SUM(H85:H90)</f>
        <v>#REF!</v>
      </c>
      <c r="I91" s="235" t="e">
        <f>SUM(I85:I90)</f>
        <v>#REF!</v>
      </c>
    </row>
    <row r="92" spans="1:9" ht="13.5" thickBot="1"/>
    <row r="93" spans="1:9" ht="15">
      <c r="A93" s="198"/>
      <c r="B93" s="199" t="s">
        <v>650</v>
      </c>
      <c r="C93" s="219"/>
      <c r="D93" s="237" t="s">
        <v>640</v>
      </c>
      <c r="E93" s="219"/>
      <c r="F93" s="237" t="s">
        <v>641</v>
      </c>
      <c r="G93" s="219"/>
      <c r="H93" s="237" t="s">
        <v>642</v>
      </c>
      <c r="I93" s="231" t="s">
        <v>619</v>
      </c>
    </row>
    <row r="94" spans="1:9" ht="15">
      <c r="A94" s="198"/>
      <c r="B94" s="199"/>
      <c r="C94" s="218" t="s">
        <v>643</v>
      </c>
      <c r="D94" s="238" t="s">
        <v>644</v>
      </c>
      <c r="E94" s="218" t="s">
        <v>643</v>
      </c>
      <c r="F94" s="238" t="s">
        <v>644</v>
      </c>
      <c r="G94" s="218" t="s">
        <v>645</v>
      </c>
      <c r="H94" s="238" t="s">
        <v>644</v>
      </c>
      <c r="I94" s="232"/>
    </row>
    <row r="95" spans="1:9" ht="25.5">
      <c r="A95" s="200" t="s">
        <v>293</v>
      </c>
      <c r="B95" s="209" t="s">
        <v>646</v>
      </c>
      <c r="C95" s="220">
        <v>100</v>
      </c>
      <c r="D95" s="239">
        <f>$I95*C95/100</f>
        <v>0</v>
      </c>
      <c r="E95" s="228">
        <v>0</v>
      </c>
      <c r="F95" s="239">
        <f t="shared" ref="F95:F113" si="20">$I95*E95/100</f>
        <v>0</v>
      </c>
      <c r="G95" s="228">
        <v>0</v>
      </c>
      <c r="H95" s="239">
        <f t="shared" ref="H95:H113" si="21">$I95*G95/100</f>
        <v>0</v>
      </c>
      <c r="I95" s="233">
        <f>'2023-ΠΡΟΫΠ ΑΝΑ ΒΟΜ'!D2</f>
        <v>0</v>
      </c>
    </row>
    <row r="96" spans="1:9" ht="15">
      <c r="A96" s="202" t="s">
        <v>335</v>
      </c>
      <c r="B96" s="209" t="s">
        <v>103</v>
      </c>
      <c r="C96" s="220">
        <v>0</v>
      </c>
      <c r="D96" s="239">
        <f t="shared" ref="D96:D113" si="22">$I96*C96/100</f>
        <v>0</v>
      </c>
      <c r="E96" s="228">
        <v>100</v>
      </c>
      <c r="F96" s="239">
        <f t="shared" si="20"/>
        <v>0</v>
      </c>
      <c r="G96" s="228">
        <v>0</v>
      </c>
      <c r="H96" s="239">
        <f t="shared" si="21"/>
        <v>0</v>
      </c>
      <c r="I96" s="233">
        <f>'2023-ΠΡΟΫΠ ΑΝΑ ΒΟΜ'!D3</f>
        <v>0</v>
      </c>
    </row>
    <row r="97" spans="1:9" ht="15">
      <c r="A97" s="202" t="s">
        <v>335</v>
      </c>
      <c r="B97" s="209" t="s">
        <v>104</v>
      </c>
      <c r="C97" s="220">
        <v>100</v>
      </c>
      <c r="D97" s="239">
        <f t="shared" si="22"/>
        <v>0</v>
      </c>
      <c r="E97" s="228">
        <v>0</v>
      </c>
      <c r="F97" s="239">
        <f t="shared" si="20"/>
        <v>0</v>
      </c>
      <c r="G97" s="228">
        <v>0</v>
      </c>
      <c r="H97" s="239">
        <f t="shared" si="21"/>
        <v>0</v>
      </c>
      <c r="I97" s="233">
        <f>'2023-ΠΡΟΫΠ ΑΝΑ ΒΟΜ'!D5</f>
        <v>0</v>
      </c>
    </row>
    <row r="98" spans="1:9" ht="15">
      <c r="A98" s="200" t="s">
        <v>293</v>
      </c>
      <c r="B98" s="209" t="s">
        <v>91</v>
      </c>
      <c r="C98" s="220">
        <v>25</v>
      </c>
      <c r="D98" s="239">
        <f t="shared" si="22"/>
        <v>0</v>
      </c>
      <c r="E98" s="228">
        <v>75</v>
      </c>
      <c r="F98" s="239">
        <f t="shared" si="20"/>
        <v>0</v>
      </c>
      <c r="G98" s="228">
        <v>0</v>
      </c>
      <c r="H98" s="239">
        <f t="shared" si="21"/>
        <v>0</v>
      </c>
      <c r="I98" s="233">
        <f>'2023-ΠΡΟΫΠ ΑΝΑ ΒΟΜ'!D6</f>
        <v>0</v>
      </c>
    </row>
    <row r="99" spans="1:9" ht="15">
      <c r="A99" s="200" t="s">
        <v>293</v>
      </c>
      <c r="B99" s="209" t="s">
        <v>89</v>
      </c>
      <c r="C99" s="220">
        <v>25</v>
      </c>
      <c r="D99" s="239">
        <f t="shared" si="22"/>
        <v>0</v>
      </c>
      <c r="E99" s="228">
        <v>75</v>
      </c>
      <c r="F99" s="239">
        <f t="shared" si="20"/>
        <v>0</v>
      </c>
      <c r="G99" s="228">
        <v>0</v>
      </c>
      <c r="H99" s="239">
        <f t="shared" si="21"/>
        <v>0</v>
      </c>
      <c r="I99" s="233">
        <f>'2023-ΠΡΟΫΠ ΑΝΑ ΒΟΜ'!D7</f>
        <v>0</v>
      </c>
    </row>
    <row r="100" spans="1:9" ht="15">
      <c r="A100" s="200" t="s">
        <v>293</v>
      </c>
      <c r="B100" s="209" t="s">
        <v>88</v>
      </c>
      <c r="C100" s="220">
        <v>25</v>
      </c>
      <c r="D100" s="239">
        <f t="shared" si="22"/>
        <v>0</v>
      </c>
      <c r="E100" s="228">
        <v>75</v>
      </c>
      <c r="F100" s="239">
        <f t="shared" si="20"/>
        <v>0</v>
      </c>
      <c r="G100" s="228">
        <v>0</v>
      </c>
      <c r="H100" s="239">
        <f t="shared" si="21"/>
        <v>0</v>
      </c>
      <c r="I100" s="233">
        <f>'2023-ΠΡΟΫΠ ΑΝΑ ΒΟΜ'!D8</f>
        <v>0</v>
      </c>
    </row>
    <row r="101" spans="1:9" ht="15">
      <c r="A101" s="200" t="s">
        <v>293</v>
      </c>
      <c r="B101" s="209" t="s">
        <v>105</v>
      </c>
      <c r="C101" s="220">
        <v>0</v>
      </c>
      <c r="D101" s="239">
        <f t="shared" si="22"/>
        <v>0</v>
      </c>
      <c r="E101" s="228">
        <v>0</v>
      </c>
      <c r="F101" s="239">
        <f t="shared" si="20"/>
        <v>0</v>
      </c>
      <c r="G101" s="228">
        <v>100</v>
      </c>
      <c r="H101" s="239">
        <f t="shared" si="21"/>
        <v>0</v>
      </c>
      <c r="I101" s="233">
        <f>'2023-ΠΡΟΫΠ ΑΝΑ ΒΟΜ'!D9</f>
        <v>0</v>
      </c>
    </row>
    <row r="102" spans="1:9" ht="15">
      <c r="A102" s="200" t="s">
        <v>293</v>
      </c>
      <c r="B102" s="209" t="s">
        <v>90</v>
      </c>
      <c r="C102" s="220">
        <v>25</v>
      </c>
      <c r="D102" s="239">
        <f t="shared" si="22"/>
        <v>0</v>
      </c>
      <c r="E102" s="228">
        <v>75</v>
      </c>
      <c r="F102" s="239">
        <f t="shared" si="20"/>
        <v>0</v>
      </c>
      <c r="G102" s="228">
        <v>0</v>
      </c>
      <c r="H102" s="239">
        <f t="shared" si="21"/>
        <v>0</v>
      </c>
      <c r="I102" s="233">
        <f>'2023-ΠΡΟΫΠ ΑΝΑ ΒΟΜ'!D10</f>
        <v>0</v>
      </c>
    </row>
    <row r="103" spans="1:9" ht="15">
      <c r="A103" s="200" t="s">
        <v>293</v>
      </c>
      <c r="B103" s="209" t="s">
        <v>92</v>
      </c>
      <c r="C103" s="220">
        <v>25</v>
      </c>
      <c r="D103" s="239">
        <f t="shared" si="22"/>
        <v>0</v>
      </c>
      <c r="E103" s="228">
        <v>75</v>
      </c>
      <c r="F103" s="239">
        <f t="shared" si="20"/>
        <v>0</v>
      </c>
      <c r="G103" s="228">
        <v>0</v>
      </c>
      <c r="H103" s="239">
        <f t="shared" si="21"/>
        <v>0</v>
      </c>
      <c r="I103" s="233">
        <f>'2023-ΠΡΟΫΠ ΑΝΑ ΒΟΜ'!D11</f>
        <v>0</v>
      </c>
    </row>
    <row r="104" spans="1:9" ht="15">
      <c r="A104" s="200" t="s">
        <v>293</v>
      </c>
      <c r="B104" s="209" t="s">
        <v>93</v>
      </c>
      <c r="C104" s="220">
        <v>25</v>
      </c>
      <c r="D104" s="239">
        <f t="shared" si="22"/>
        <v>0</v>
      </c>
      <c r="E104" s="228">
        <v>75</v>
      </c>
      <c r="F104" s="239">
        <f t="shared" si="20"/>
        <v>0</v>
      </c>
      <c r="G104" s="228">
        <v>0</v>
      </c>
      <c r="H104" s="239">
        <f t="shared" si="21"/>
        <v>0</v>
      </c>
      <c r="I104" s="233">
        <f>'2023-ΠΡΟΫΠ ΑΝΑ ΒΟΜ'!D12</f>
        <v>0</v>
      </c>
    </row>
    <row r="105" spans="1:9" ht="15">
      <c r="A105" s="200" t="s">
        <v>293</v>
      </c>
      <c r="B105" s="209" t="s">
        <v>94</v>
      </c>
      <c r="C105" s="220">
        <v>25</v>
      </c>
      <c r="D105" s="239">
        <f t="shared" si="22"/>
        <v>0</v>
      </c>
      <c r="E105" s="228">
        <v>75</v>
      </c>
      <c r="F105" s="239">
        <f t="shared" si="20"/>
        <v>0</v>
      </c>
      <c r="G105" s="228">
        <v>0</v>
      </c>
      <c r="H105" s="239">
        <f t="shared" si="21"/>
        <v>0</v>
      </c>
      <c r="I105" s="233">
        <f>'2023-ΠΡΟΫΠ ΑΝΑ ΒΟΜ'!D13</f>
        <v>0</v>
      </c>
    </row>
    <row r="106" spans="1:9" ht="15">
      <c r="A106" s="203" t="s">
        <v>620</v>
      </c>
      <c r="B106" s="209" t="s">
        <v>95</v>
      </c>
      <c r="C106" s="220">
        <v>25</v>
      </c>
      <c r="D106" s="239">
        <f t="shared" si="22"/>
        <v>0</v>
      </c>
      <c r="E106" s="228">
        <v>75</v>
      </c>
      <c r="F106" s="239">
        <f t="shared" si="20"/>
        <v>0</v>
      </c>
      <c r="G106" s="228">
        <v>0</v>
      </c>
      <c r="H106" s="239">
        <f t="shared" si="21"/>
        <v>0</v>
      </c>
      <c r="I106" s="233">
        <f>'2023-ΠΡΟΫΠ ΑΝΑ ΒΟΜ'!D14</f>
        <v>0</v>
      </c>
    </row>
    <row r="107" spans="1:9" ht="24">
      <c r="A107" s="203" t="s">
        <v>620</v>
      </c>
      <c r="B107" s="210" t="s">
        <v>106</v>
      </c>
      <c r="C107" s="220">
        <v>0</v>
      </c>
      <c r="D107" s="239">
        <f t="shared" si="22"/>
        <v>0</v>
      </c>
      <c r="E107" s="228">
        <v>100</v>
      </c>
      <c r="F107" s="239">
        <f t="shared" si="20"/>
        <v>0</v>
      </c>
      <c r="G107" s="228">
        <v>0</v>
      </c>
      <c r="H107" s="239">
        <f t="shared" si="21"/>
        <v>0</v>
      </c>
      <c r="I107" s="233">
        <f>'2023-ΠΡΟΫΠ ΑΝΑ ΒΟΜ'!D15</f>
        <v>0</v>
      </c>
    </row>
    <row r="108" spans="1:9" ht="22.5">
      <c r="A108" s="203" t="s">
        <v>620</v>
      </c>
      <c r="B108" s="211" t="s">
        <v>656</v>
      </c>
      <c r="C108" s="220">
        <v>25</v>
      </c>
      <c r="D108" s="239">
        <f t="shared" si="22"/>
        <v>0</v>
      </c>
      <c r="E108" s="228">
        <v>75</v>
      </c>
      <c r="F108" s="239">
        <f t="shared" si="20"/>
        <v>0</v>
      </c>
      <c r="G108" s="228">
        <v>0</v>
      </c>
      <c r="H108" s="239">
        <f t="shared" si="21"/>
        <v>0</v>
      </c>
      <c r="I108" s="233">
        <f>'2023-ΠΡΟΫΠ ΑΝΑ ΒΟΜ'!D16</f>
        <v>0</v>
      </c>
    </row>
    <row r="109" spans="1:9" ht="22.5">
      <c r="A109" s="202" t="s">
        <v>335</v>
      </c>
      <c r="B109" s="212" t="s">
        <v>655</v>
      </c>
      <c r="C109" s="220">
        <v>25</v>
      </c>
      <c r="D109" s="239">
        <f t="shared" si="22"/>
        <v>0</v>
      </c>
      <c r="E109" s="228">
        <v>75</v>
      </c>
      <c r="F109" s="239">
        <f t="shared" si="20"/>
        <v>0</v>
      </c>
      <c r="G109" s="228">
        <v>0</v>
      </c>
      <c r="H109" s="239">
        <f t="shared" si="21"/>
        <v>0</v>
      </c>
      <c r="I109" s="233">
        <f>'2023-ΠΡΟΫΠ ΑΝΑ ΒΟΜ'!D17</f>
        <v>0</v>
      </c>
    </row>
    <row r="110" spans="1:9" ht="15">
      <c r="A110" s="203" t="s">
        <v>620</v>
      </c>
      <c r="B110" s="209" t="s">
        <v>108</v>
      </c>
      <c r="C110" s="220">
        <v>0</v>
      </c>
      <c r="D110" s="239">
        <f t="shared" si="22"/>
        <v>0</v>
      </c>
      <c r="E110" s="228">
        <v>100</v>
      </c>
      <c r="F110" s="239">
        <f t="shared" si="20"/>
        <v>0</v>
      </c>
      <c r="G110" s="228">
        <v>0</v>
      </c>
      <c r="H110" s="239">
        <f t="shared" si="21"/>
        <v>0</v>
      </c>
      <c r="I110" s="233">
        <f>'2023-ΠΡΟΫΠ ΑΝΑ ΒΟΜ'!D18</f>
        <v>0</v>
      </c>
    </row>
    <row r="111" spans="1:9" ht="25.5">
      <c r="A111" s="200" t="s">
        <v>293</v>
      </c>
      <c r="B111" s="213" t="s">
        <v>657</v>
      </c>
      <c r="C111" s="220">
        <v>0</v>
      </c>
      <c r="D111" s="239">
        <f t="shared" si="22"/>
        <v>0</v>
      </c>
      <c r="E111" s="228">
        <v>0</v>
      </c>
      <c r="F111" s="239">
        <f t="shared" si="20"/>
        <v>0</v>
      </c>
      <c r="G111" s="228">
        <v>100</v>
      </c>
      <c r="H111" s="239">
        <f t="shared" si="21"/>
        <v>0</v>
      </c>
      <c r="I111" s="233">
        <f>'2023-ΠΡΟΫΠ ΑΝΑ ΒΟΜ'!D19</f>
        <v>0</v>
      </c>
    </row>
    <row r="112" spans="1:9" ht="25.5">
      <c r="A112" s="202" t="s">
        <v>335</v>
      </c>
      <c r="B112" s="209" t="s">
        <v>96</v>
      </c>
      <c r="C112" s="220">
        <v>0</v>
      </c>
      <c r="D112" s="239">
        <f t="shared" si="22"/>
        <v>0</v>
      </c>
      <c r="E112" s="228">
        <v>0</v>
      </c>
      <c r="F112" s="239">
        <f t="shared" si="20"/>
        <v>0</v>
      </c>
      <c r="G112" s="228">
        <v>100</v>
      </c>
      <c r="H112" s="239">
        <f t="shared" si="21"/>
        <v>0</v>
      </c>
      <c r="I112" s="233">
        <f>'2023-ΠΡΟΫΠ ΑΝΑ ΒΟΜ'!D20</f>
        <v>0</v>
      </c>
    </row>
    <row r="113" spans="1:9" ht="15.75" thickBot="1">
      <c r="A113" s="203" t="s">
        <v>620</v>
      </c>
      <c r="B113" s="214" t="s">
        <v>110</v>
      </c>
      <c r="C113" s="220">
        <v>25</v>
      </c>
      <c r="D113" s="239">
        <f t="shared" si="22"/>
        <v>0</v>
      </c>
      <c r="E113" s="228">
        <v>75</v>
      </c>
      <c r="F113" s="239">
        <f t="shared" si="20"/>
        <v>0</v>
      </c>
      <c r="G113" s="228">
        <v>0</v>
      </c>
      <c r="H113" s="239">
        <f t="shared" si="21"/>
        <v>0</v>
      </c>
      <c r="I113" s="233">
        <f>'2023-ΠΡΟΫΠ ΑΝΑ ΒΟΜ'!D21</f>
        <v>0</v>
      </c>
    </row>
    <row r="114" spans="1:9" ht="15.75" thickBot="1">
      <c r="A114" s="204"/>
      <c r="B114" s="215" t="s">
        <v>622</v>
      </c>
      <c r="C114" s="221"/>
      <c r="D114" s="240">
        <f>SUM(D95:D113)</f>
        <v>0</v>
      </c>
      <c r="E114" s="229"/>
      <c r="F114" s="240">
        <f>SUM(F95:F113)</f>
        <v>0</v>
      </c>
      <c r="G114" s="229"/>
      <c r="H114" s="240">
        <f>SUM(H95:H113)</f>
        <v>0</v>
      </c>
      <c r="I114" s="234">
        <f>SUM(I95:I113)</f>
        <v>0</v>
      </c>
    </row>
    <row r="115" spans="1:9" ht="15">
      <c r="A115" s="200" t="s">
        <v>293</v>
      </c>
      <c r="B115" s="216" t="s">
        <v>623</v>
      </c>
      <c r="C115" s="220">
        <v>0</v>
      </c>
      <c r="D115" s="239" t="e">
        <f t="shared" ref="D115:D119" si="23">$I115*C115/100</f>
        <v>#REF!</v>
      </c>
      <c r="E115" s="228">
        <v>100</v>
      </c>
      <c r="F115" s="239" t="e">
        <f t="shared" ref="F115:F119" si="24">$I115*E115/100</f>
        <v>#REF!</v>
      </c>
      <c r="G115" s="228">
        <v>0</v>
      </c>
      <c r="H115" s="239" t="e">
        <f t="shared" ref="H115:H119" si="25">$I115*G115/100</f>
        <v>#REF!</v>
      </c>
      <c r="I115" s="233" t="e">
        <f>'2023-ΠΡΟΫΠ ΑΝΑ ΒΟΜ'!#REF!</f>
        <v>#REF!</v>
      </c>
    </row>
    <row r="116" spans="1:9" ht="15">
      <c r="A116" s="200" t="s">
        <v>293</v>
      </c>
      <c r="B116" s="216" t="s">
        <v>101</v>
      </c>
      <c r="C116" s="220">
        <v>0</v>
      </c>
      <c r="D116" s="239">
        <f t="shared" si="23"/>
        <v>0</v>
      </c>
      <c r="E116" s="228">
        <v>100</v>
      </c>
      <c r="F116" s="239">
        <f t="shared" si="24"/>
        <v>0</v>
      </c>
      <c r="G116" s="228">
        <v>0</v>
      </c>
      <c r="H116" s="239">
        <f t="shared" si="25"/>
        <v>0</v>
      </c>
      <c r="I116" s="233">
        <f>'2023-ΠΡΟΫΠ ΑΝΑ ΒΟΜ'!D23</f>
        <v>0</v>
      </c>
    </row>
    <row r="117" spans="1:9" ht="15">
      <c r="A117" s="200" t="s">
        <v>293</v>
      </c>
      <c r="B117" s="216" t="s">
        <v>99</v>
      </c>
      <c r="C117" s="220">
        <v>0</v>
      </c>
      <c r="D117" s="239">
        <f t="shared" si="23"/>
        <v>0</v>
      </c>
      <c r="E117" s="228">
        <v>0</v>
      </c>
      <c r="F117" s="239">
        <f t="shared" si="24"/>
        <v>0</v>
      </c>
      <c r="G117" s="228">
        <v>100</v>
      </c>
      <c r="H117" s="239">
        <f t="shared" si="25"/>
        <v>0</v>
      </c>
      <c r="I117" s="233">
        <f>'2023-ΠΡΟΫΠ ΑΝΑ ΒΟΜ'!D24</f>
        <v>0</v>
      </c>
    </row>
    <row r="118" spans="1:9" ht="15">
      <c r="A118" s="200" t="s">
        <v>293</v>
      </c>
      <c r="B118" s="216" t="s">
        <v>98</v>
      </c>
      <c r="C118" s="220">
        <v>0</v>
      </c>
      <c r="D118" s="239">
        <f t="shared" si="23"/>
        <v>0</v>
      </c>
      <c r="E118" s="228">
        <v>100</v>
      </c>
      <c r="F118" s="239">
        <f t="shared" si="24"/>
        <v>0</v>
      </c>
      <c r="G118" s="228">
        <v>0</v>
      </c>
      <c r="H118" s="239">
        <f t="shared" si="25"/>
        <v>0</v>
      </c>
      <c r="I118" s="233">
        <f>'2023-ΠΡΟΫΠ ΑΝΑ ΒΟΜ'!D25</f>
        <v>0</v>
      </c>
    </row>
    <row r="119" spans="1:9" ht="15.75" thickBot="1">
      <c r="A119" s="373" t="s">
        <v>293</v>
      </c>
      <c r="B119" s="374" t="s">
        <v>733</v>
      </c>
      <c r="C119" s="378">
        <v>0</v>
      </c>
      <c r="D119" s="239">
        <f t="shared" si="23"/>
        <v>0</v>
      </c>
      <c r="E119" s="379">
        <v>0</v>
      </c>
      <c r="F119" s="239">
        <f t="shared" si="24"/>
        <v>0</v>
      </c>
      <c r="G119" s="379">
        <v>100</v>
      </c>
      <c r="H119" s="239">
        <f t="shared" si="25"/>
        <v>0</v>
      </c>
      <c r="I119" s="380">
        <f>'2023-ΠΡΟΫΠ ΑΝΑ ΒΟΜ'!D26</f>
        <v>0</v>
      </c>
    </row>
    <row r="120" spans="1:9" ht="15.75" thickBot="1">
      <c r="B120" s="217" t="s">
        <v>647</v>
      </c>
      <c r="C120" s="222"/>
      <c r="D120" s="244" t="e">
        <f>SUM(D114:D119)</f>
        <v>#REF!</v>
      </c>
      <c r="E120" s="222"/>
      <c r="F120" s="244" t="e">
        <f>SUM(F114:F119)</f>
        <v>#REF!</v>
      </c>
      <c r="G120" s="230"/>
      <c r="H120" s="244" t="e">
        <f>SUM(H114:H119)</f>
        <v>#REF!</v>
      </c>
      <c r="I120" s="235" t="e">
        <f>SUM(I114:I119)</f>
        <v>#REF!</v>
      </c>
    </row>
    <row r="121" spans="1:9" ht="13.5" thickBot="1"/>
    <row r="122" spans="1:9" ht="15">
      <c r="A122" s="198"/>
      <c r="B122" s="199" t="s">
        <v>651</v>
      </c>
      <c r="C122" s="219"/>
      <c r="D122" s="237" t="s">
        <v>640</v>
      </c>
      <c r="E122" s="219"/>
      <c r="F122" s="237" t="s">
        <v>641</v>
      </c>
      <c r="G122" s="219"/>
      <c r="H122" s="237" t="s">
        <v>642</v>
      </c>
      <c r="I122" s="231" t="s">
        <v>619</v>
      </c>
    </row>
    <row r="123" spans="1:9" ht="15">
      <c r="A123" s="198"/>
      <c r="B123" s="199"/>
      <c r="C123" s="218" t="s">
        <v>643</v>
      </c>
      <c r="D123" s="238" t="s">
        <v>644</v>
      </c>
      <c r="E123" s="218" t="s">
        <v>643</v>
      </c>
      <c r="F123" s="238" t="s">
        <v>644</v>
      </c>
      <c r="G123" s="218" t="s">
        <v>645</v>
      </c>
      <c r="H123" s="238" t="s">
        <v>644</v>
      </c>
      <c r="I123" s="232"/>
    </row>
    <row r="124" spans="1:9" ht="25.5">
      <c r="A124" s="200" t="s">
        <v>293</v>
      </c>
      <c r="B124" s="209" t="s">
        <v>646</v>
      </c>
      <c r="C124" s="220">
        <v>100</v>
      </c>
      <c r="D124" s="239">
        <f>$I124*C124/100</f>
        <v>0</v>
      </c>
      <c r="E124" s="228">
        <v>0</v>
      </c>
      <c r="F124" s="239">
        <f t="shared" ref="F124:F142" si="26">$I124*E124/100</f>
        <v>0</v>
      </c>
      <c r="G124" s="228">
        <v>0</v>
      </c>
      <c r="H124" s="239">
        <f t="shared" ref="H124:H142" si="27">$I124*G124/100</f>
        <v>0</v>
      </c>
      <c r="I124" s="233">
        <f>'2023-ΠΡΟΫΠ ΑΝΑ ΒΟΜ'!H2</f>
        <v>0</v>
      </c>
    </row>
    <row r="125" spans="1:9" ht="15">
      <c r="A125" s="202" t="s">
        <v>335</v>
      </c>
      <c r="B125" s="209" t="s">
        <v>103</v>
      </c>
      <c r="C125" s="220">
        <v>0</v>
      </c>
      <c r="D125" s="239">
        <f t="shared" ref="D125:D142" si="28">$I125*C125/100</f>
        <v>0</v>
      </c>
      <c r="E125" s="228">
        <v>100</v>
      </c>
      <c r="F125" s="239">
        <f t="shared" si="26"/>
        <v>0</v>
      </c>
      <c r="G125" s="228">
        <v>0</v>
      </c>
      <c r="H125" s="239">
        <f t="shared" si="27"/>
        <v>0</v>
      </c>
      <c r="I125" s="233">
        <f>'2023-ΠΡΟΫΠ ΑΝΑ ΒΟΜ'!H3</f>
        <v>0</v>
      </c>
    </row>
    <row r="126" spans="1:9" ht="15">
      <c r="A126" s="202" t="s">
        <v>335</v>
      </c>
      <c r="B126" s="209" t="s">
        <v>104</v>
      </c>
      <c r="C126" s="220">
        <v>100</v>
      </c>
      <c r="D126" s="239">
        <f t="shared" si="28"/>
        <v>0</v>
      </c>
      <c r="E126" s="228">
        <v>0</v>
      </c>
      <c r="F126" s="239">
        <f t="shared" si="26"/>
        <v>0</v>
      </c>
      <c r="G126" s="228">
        <v>0</v>
      </c>
      <c r="H126" s="239">
        <f t="shared" si="27"/>
        <v>0</v>
      </c>
      <c r="I126" s="233">
        <f>'2023-ΠΡΟΫΠ ΑΝΑ ΒΟΜ'!H5</f>
        <v>0</v>
      </c>
    </row>
    <row r="127" spans="1:9" ht="15">
      <c r="A127" s="200" t="s">
        <v>293</v>
      </c>
      <c r="B127" s="209" t="s">
        <v>91</v>
      </c>
      <c r="C127" s="220">
        <v>25</v>
      </c>
      <c r="D127" s="239">
        <f t="shared" si="28"/>
        <v>0</v>
      </c>
      <c r="E127" s="228">
        <v>75</v>
      </c>
      <c r="F127" s="239">
        <f t="shared" si="26"/>
        <v>0</v>
      </c>
      <c r="G127" s="228">
        <v>0</v>
      </c>
      <c r="H127" s="239">
        <f t="shared" si="27"/>
        <v>0</v>
      </c>
      <c r="I127" s="233">
        <f>'2023-ΠΡΟΫΠ ΑΝΑ ΒΟΜ'!H6</f>
        <v>0</v>
      </c>
    </row>
    <row r="128" spans="1:9" ht="15">
      <c r="A128" s="200" t="s">
        <v>293</v>
      </c>
      <c r="B128" s="209" t="s">
        <v>89</v>
      </c>
      <c r="C128" s="220">
        <v>25</v>
      </c>
      <c r="D128" s="239">
        <f t="shared" si="28"/>
        <v>0</v>
      </c>
      <c r="E128" s="228">
        <v>75</v>
      </c>
      <c r="F128" s="239">
        <f t="shared" si="26"/>
        <v>0</v>
      </c>
      <c r="G128" s="228">
        <v>0</v>
      </c>
      <c r="H128" s="239">
        <f t="shared" si="27"/>
        <v>0</v>
      </c>
      <c r="I128" s="233">
        <f>'2023-ΠΡΟΫΠ ΑΝΑ ΒΟΜ'!H7</f>
        <v>0</v>
      </c>
    </row>
    <row r="129" spans="1:9" ht="15">
      <c r="A129" s="200" t="s">
        <v>293</v>
      </c>
      <c r="B129" s="209" t="s">
        <v>88</v>
      </c>
      <c r="C129" s="220">
        <v>25</v>
      </c>
      <c r="D129" s="239">
        <f t="shared" si="28"/>
        <v>0</v>
      </c>
      <c r="E129" s="228">
        <v>75</v>
      </c>
      <c r="F129" s="239">
        <f t="shared" si="26"/>
        <v>0</v>
      </c>
      <c r="G129" s="228">
        <v>0</v>
      </c>
      <c r="H129" s="239">
        <f t="shared" si="27"/>
        <v>0</v>
      </c>
      <c r="I129" s="233">
        <f>'2023-ΠΡΟΫΠ ΑΝΑ ΒΟΜ'!H8</f>
        <v>0</v>
      </c>
    </row>
    <row r="130" spans="1:9" ht="15">
      <c r="A130" s="200" t="s">
        <v>293</v>
      </c>
      <c r="B130" s="209" t="s">
        <v>105</v>
      </c>
      <c r="C130" s="220">
        <v>0</v>
      </c>
      <c r="D130" s="239">
        <f t="shared" si="28"/>
        <v>0</v>
      </c>
      <c r="E130" s="228">
        <v>0</v>
      </c>
      <c r="F130" s="239">
        <f t="shared" si="26"/>
        <v>0</v>
      </c>
      <c r="G130" s="228">
        <v>100</v>
      </c>
      <c r="H130" s="239">
        <f t="shared" si="27"/>
        <v>0</v>
      </c>
      <c r="I130" s="233">
        <f>'2023-ΠΡΟΫΠ ΑΝΑ ΒΟΜ'!H9</f>
        <v>0</v>
      </c>
    </row>
    <row r="131" spans="1:9" ht="15">
      <c r="A131" s="200" t="s">
        <v>293</v>
      </c>
      <c r="B131" s="209" t="s">
        <v>90</v>
      </c>
      <c r="C131" s="220">
        <v>25</v>
      </c>
      <c r="D131" s="239">
        <f t="shared" si="28"/>
        <v>0</v>
      </c>
      <c r="E131" s="228">
        <v>75</v>
      </c>
      <c r="F131" s="239">
        <f t="shared" si="26"/>
        <v>0</v>
      </c>
      <c r="G131" s="228">
        <v>0</v>
      </c>
      <c r="H131" s="239">
        <f t="shared" si="27"/>
        <v>0</v>
      </c>
      <c r="I131" s="233">
        <f>'2023-ΠΡΟΫΠ ΑΝΑ ΒΟΜ'!H10</f>
        <v>0</v>
      </c>
    </row>
    <row r="132" spans="1:9" ht="15">
      <c r="A132" s="200" t="s">
        <v>293</v>
      </c>
      <c r="B132" s="209" t="s">
        <v>92</v>
      </c>
      <c r="C132" s="220">
        <v>25</v>
      </c>
      <c r="D132" s="239">
        <f t="shared" si="28"/>
        <v>0</v>
      </c>
      <c r="E132" s="228">
        <v>75</v>
      </c>
      <c r="F132" s="239">
        <f t="shared" si="26"/>
        <v>0</v>
      </c>
      <c r="G132" s="228">
        <v>0</v>
      </c>
      <c r="H132" s="239">
        <f t="shared" si="27"/>
        <v>0</v>
      </c>
      <c r="I132" s="233">
        <f>'2023-ΠΡΟΫΠ ΑΝΑ ΒΟΜ'!H11</f>
        <v>0</v>
      </c>
    </row>
    <row r="133" spans="1:9" ht="15">
      <c r="A133" s="200" t="s">
        <v>293</v>
      </c>
      <c r="B133" s="209" t="s">
        <v>93</v>
      </c>
      <c r="C133" s="220">
        <v>25</v>
      </c>
      <c r="D133" s="239">
        <f t="shared" si="28"/>
        <v>0</v>
      </c>
      <c r="E133" s="228">
        <v>75</v>
      </c>
      <c r="F133" s="239">
        <f t="shared" si="26"/>
        <v>0</v>
      </c>
      <c r="G133" s="228">
        <v>0</v>
      </c>
      <c r="H133" s="239">
        <f t="shared" si="27"/>
        <v>0</v>
      </c>
      <c r="I133" s="233">
        <f>'2023-ΠΡΟΫΠ ΑΝΑ ΒΟΜ'!H12</f>
        <v>0</v>
      </c>
    </row>
    <row r="134" spans="1:9" ht="15">
      <c r="A134" s="200" t="s">
        <v>293</v>
      </c>
      <c r="B134" s="209" t="s">
        <v>94</v>
      </c>
      <c r="C134" s="220">
        <v>25</v>
      </c>
      <c r="D134" s="239">
        <f t="shared" si="28"/>
        <v>0</v>
      </c>
      <c r="E134" s="228">
        <v>75</v>
      </c>
      <c r="F134" s="239">
        <f t="shared" si="26"/>
        <v>0</v>
      </c>
      <c r="G134" s="228">
        <v>0</v>
      </c>
      <c r="H134" s="239">
        <f t="shared" si="27"/>
        <v>0</v>
      </c>
      <c r="I134" s="233">
        <f>'2023-ΠΡΟΫΠ ΑΝΑ ΒΟΜ'!H13</f>
        <v>0</v>
      </c>
    </row>
    <row r="135" spans="1:9" ht="15">
      <c r="A135" s="203" t="s">
        <v>620</v>
      </c>
      <c r="B135" s="209" t="s">
        <v>95</v>
      </c>
      <c r="C135" s="220">
        <v>25</v>
      </c>
      <c r="D135" s="239">
        <f t="shared" si="28"/>
        <v>0</v>
      </c>
      <c r="E135" s="228">
        <v>75</v>
      </c>
      <c r="F135" s="239">
        <f t="shared" si="26"/>
        <v>0</v>
      </c>
      <c r="G135" s="228">
        <v>0</v>
      </c>
      <c r="H135" s="239">
        <f t="shared" si="27"/>
        <v>0</v>
      </c>
      <c r="I135" s="233">
        <f>'2023-ΠΡΟΫΠ ΑΝΑ ΒΟΜ'!H14</f>
        <v>0</v>
      </c>
    </row>
    <row r="136" spans="1:9" ht="24">
      <c r="A136" s="203" t="s">
        <v>620</v>
      </c>
      <c r="B136" s="210" t="s">
        <v>106</v>
      </c>
      <c r="C136" s="220">
        <v>0</v>
      </c>
      <c r="D136" s="239">
        <f t="shared" si="28"/>
        <v>0</v>
      </c>
      <c r="E136" s="228">
        <v>100</v>
      </c>
      <c r="F136" s="239">
        <f t="shared" si="26"/>
        <v>0</v>
      </c>
      <c r="G136" s="228">
        <v>0</v>
      </c>
      <c r="H136" s="239">
        <f t="shared" si="27"/>
        <v>0</v>
      </c>
      <c r="I136" s="233">
        <f>'2023-ΠΡΟΫΠ ΑΝΑ ΒΟΜ'!H15</f>
        <v>0</v>
      </c>
    </row>
    <row r="137" spans="1:9" ht="22.5">
      <c r="A137" s="203" t="s">
        <v>620</v>
      </c>
      <c r="B137" s="211" t="s">
        <v>656</v>
      </c>
      <c r="C137" s="220">
        <v>25</v>
      </c>
      <c r="D137" s="239">
        <f t="shared" si="28"/>
        <v>0</v>
      </c>
      <c r="E137" s="228">
        <v>75</v>
      </c>
      <c r="F137" s="239">
        <f t="shared" si="26"/>
        <v>0</v>
      </c>
      <c r="G137" s="228">
        <v>0</v>
      </c>
      <c r="H137" s="239">
        <f t="shared" si="27"/>
        <v>0</v>
      </c>
      <c r="I137" s="233">
        <f>'2023-ΠΡΟΫΠ ΑΝΑ ΒΟΜ'!H16</f>
        <v>0</v>
      </c>
    </row>
    <row r="138" spans="1:9" ht="22.5">
      <c r="A138" s="202" t="s">
        <v>335</v>
      </c>
      <c r="B138" s="212" t="s">
        <v>655</v>
      </c>
      <c r="C138" s="220">
        <v>25</v>
      </c>
      <c r="D138" s="239">
        <f t="shared" si="28"/>
        <v>0</v>
      </c>
      <c r="E138" s="228">
        <v>75</v>
      </c>
      <c r="F138" s="239">
        <f t="shared" si="26"/>
        <v>0</v>
      </c>
      <c r="G138" s="228">
        <v>0</v>
      </c>
      <c r="H138" s="239">
        <f t="shared" si="27"/>
        <v>0</v>
      </c>
      <c r="I138" s="233">
        <f>'2023-ΠΡΟΫΠ ΑΝΑ ΒΟΜ'!H17</f>
        <v>0</v>
      </c>
    </row>
    <row r="139" spans="1:9" ht="15">
      <c r="A139" s="203" t="s">
        <v>620</v>
      </c>
      <c r="B139" s="209" t="s">
        <v>108</v>
      </c>
      <c r="C139" s="220">
        <v>0</v>
      </c>
      <c r="D139" s="239">
        <f t="shared" si="28"/>
        <v>0</v>
      </c>
      <c r="E139" s="228">
        <v>100</v>
      </c>
      <c r="F139" s="239">
        <f t="shared" si="26"/>
        <v>0</v>
      </c>
      <c r="G139" s="228">
        <v>0</v>
      </c>
      <c r="H139" s="239">
        <f t="shared" si="27"/>
        <v>0</v>
      </c>
      <c r="I139" s="233">
        <f>'2023-ΠΡΟΫΠ ΑΝΑ ΒΟΜ'!H18</f>
        <v>0</v>
      </c>
    </row>
    <row r="140" spans="1:9" ht="25.5">
      <c r="A140" s="200" t="s">
        <v>293</v>
      </c>
      <c r="B140" s="213" t="s">
        <v>657</v>
      </c>
      <c r="C140" s="220">
        <v>0</v>
      </c>
      <c r="D140" s="239">
        <f t="shared" si="28"/>
        <v>0</v>
      </c>
      <c r="E140" s="228">
        <v>0</v>
      </c>
      <c r="F140" s="239">
        <f t="shared" si="26"/>
        <v>0</v>
      </c>
      <c r="G140" s="228">
        <v>100</v>
      </c>
      <c r="H140" s="239">
        <f t="shared" si="27"/>
        <v>0</v>
      </c>
      <c r="I140" s="233">
        <f>'2023-ΠΡΟΫΠ ΑΝΑ ΒΟΜ'!H19</f>
        <v>0</v>
      </c>
    </row>
    <row r="141" spans="1:9" ht="25.5">
      <c r="A141" s="202" t="s">
        <v>335</v>
      </c>
      <c r="B141" s="209" t="s">
        <v>96</v>
      </c>
      <c r="C141" s="220">
        <v>0</v>
      </c>
      <c r="D141" s="239">
        <f t="shared" si="28"/>
        <v>0</v>
      </c>
      <c r="E141" s="228">
        <v>0</v>
      </c>
      <c r="F141" s="239">
        <f t="shared" si="26"/>
        <v>0</v>
      </c>
      <c r="G141" s="228">
        <v>100</v>
      </c>
      <c r="H141" s="239">
        <f t="shared" si="27"/>
        <v>0</v>
      </c>
      <c r="I141" s="233">
        <f>'2023-ΠΡΟΫΠ ΑΝΑ ΒΟΜ'!H20</f>
        <v>0</v>
      </c>
    </row>
    <row r="142" spans="1:9" ht="15.75" thickBot="1">
      <c r="A142" s="203" t="s">
        <v>620</v>
      </c>
      <c r="B142" s="214" t="s">
        <v>110</v>
      </c>
      <c r="C142" s="220">
        <v>25</v>
      </c>
      <c r="D142" s="239">
        <f t="shared" si="28"/>
        <v>0</v>
      </c>
      <c r="E142" s="228">
        <v>75</v>
      </c>
      <c r="F142" s="239">
        <f t="shared" si="26"/>
        <v>0</v>
      </c>
      <c r="G142" s="228">
        <v>0</v>
      </c>
      <c r="H142" s="239">
        <f t="shared" si="27"/>
        <v>0</v>
      </c>
      <c r="I142" s="233">
        <f>'2023-ΠΡΟΫΠ ΑΝΑ ΒΟΜ'!H21</f>
        <v>0</v>
      </c>
    </row>
    <row r="143" spans="1:9" ht="15.75" thickBot="1">
      <c r="A143" s="204"/>
      <c r="B143" s="215" t="s">
        <v>622</v>
      </c>
      <c r="C143" s="221"/>
      <c r="D143" s="240">
        <f>SUM(D124:D142)</f>
        <v>0</v>
      </c>
      <c r="E143" s="229"/>
      <c r="F143" s="240">
        <f>SUM(F124:F142)</f>
        <v>0</v>
      </c>
      <c r="G143" s="229"/>
      <c r="H143" s="240">
        <f>SUM(H124:H142)</f>
        <v>0</v>
      </c>
      <c r="I143" s="234">
        <f>SUM(I124:I142)</f>
        <v>0</v>
      </c>
    </row>
    <row r="144" spans="1:9" ht="15">
      <c r="A144" s="200" t="s">
        <v>293</v>
      </c>
      <c r="B144" s="216" t="s">
        <v>623</v>
      </c>
      <c r="C144" s="220">
        <v>0</v>
      </c>
      <c r="D144" s="239" t="e">
        <f t="shared" ref="D144:D148" si="29">$I144*C144/100</f>
        <v>#REF!</v>
      </c>
      <c r="E144" s="228">
        <v>100</v>
      </c>
      <c r="F144" s="239" t="e">
        <f t="shared" ref="F144:F148" si="30">$I144*E144/100</f>
        <v>#REF!</v>
      </c>
      <c r="G144" s="228">
        <v>0</v>
      </c>
      <c r="H144" s="239" t="e">
        <f t="shared" ref="H144:H148" si="31">$I144*G144/100</f>
        <v>#REF!</v>
      </c>
      <c r="I144" s="233" t="e">
        <f>'2023-ΠΡΟΫΠ ΑΝΑ ΒΟΜ'!#REF!</f>
        <v>#REF!</v>
      </c>
    </row>
    <row r="145" spans="1:9" ht="15">
      <c r="A145" s="200" t="s">
        <v>293</v>
      </c>
      <c r="B145" s="216" t="s">
        <v>101</v>
      </c>
      <c r="C145" s="220">
        <v>0</v>
      </c>
      <c r="D145" s="239">
        <f t="shared" si="29"/>
        <v>0</v>
      </c>
      <c r="E145" s="228">
        <v>100</v>
      </c>
      <c r="F145" s="239">
        <f t="shared" si="30"/>
        <v>0</v>
      </c>
      <c r="G145" s="228">
        <v>0</v>
      </c>
      <c r="H145" s="239">
        <f t="shared" si="31"/>
        <v>0</v>
      </c>
      <c r="I145" s="233">
        <f>'2023-ΠΡΟΫΠ ΑΝΑ ΒΟΜ'!H23</f>
        <v>0</v>
      </c>
    </row>
    <row r="146" spans="1:9" ht="15">
      <c r="A146" s="200" t="s">
        <v>293</v>
      </c>
      <c r="B146" s="216" t="s">
        <v>99</v>
      </c>
      <c r="C146" s="220">
        <v>0</v>
      </c>
      <c r="D146" s="239">
        <f t="shared" si="29"/>
        <v>0</v>
      </c>
      <c r="E146" s="228">
        <v>0</v>
      </c>
      <c r="F146" s="239">
        <f t="shared" si="30"/>
        <v>0</v>
      </c>
      <c r="G146" s="228">
        <v>100</v>
      </c>
      <c r="H146" s="239">
        <f t="shared" si="31"/>
        <v>0</v>
      </c>
      <c r="I146" s="233">
        <f>'2023-ΠΡΟΫΠ ΑΝΑ ΒΟΜ'!H24</f>
        <v>0</v>
      </c>
    </row>
    <row r="147" spans="1:9" ht="15">
      <c r="A147" s="200" t="s">
        <v>293</v>
      </c>
      <c r="B147" s="216" t="s">
        <v>98</v>
      </c>
      <c r="C147" s="220">
        <v>0</v>
      </c>
      <c r="D147" s="239">
        <f t="shared" si="29"/>
        <v>0</v>
      </c>
      <c r="E147" s="228">
        <v>100</v>
      </c>
      <c r="F147" s="239">
        <f t="shared" si="30"/>
        <v>0</v>
      </c>
      <c r="G147" s="228">
        <v>0</v>
      </c>
      <c r="H147" s="239">
        <f t="shared" si="31"/>
        <v>0</v>
      </c>
      <c r="I147" s="233">
        <f>'2023-ΠΡΟΫΠ ΑΝΑ ΒΟΜ'!H25</f>
        <v>0</v>
      </c>
    </row>
    <row r="148" spans="1:9" ht="15.75" thickBot="1">
      <c r="A148" s="373" t="s">
        <v>293</v>
      </c>
      <c r="B148" s="374" t="s">
        <v>733</v>
      </c>
      <c r="C148" s="378">
        <v>0</v>
      </c>
      <c r="D148" s="239">
        <f t="shared" si="29"/>
        <v>0</v>
      </c>
      <c r="E148" s="379">
        <v>0</v>
      </c>
      <c r="F148" s="239">
        <f t="shared" si="30"/>
        <v>0</v>
      </c>
      <c r="G148" s="379">
        <v>100</v>
      </c>
      <c r="H148" s="239">
        <f t="shared" si="31"/>
        <v>0</v>
      </c>
      <c r="I148" s="380">
        <f>'2023-ΠΡΟΫΠ ΑΝΑ ΒΟΜ'!H26</f>
        <v>0</v>
      </c>
    </row>
    <row r="149" spans="1:9" ht="15.75" thickBot="1">
      <c r="B149" s="217" t="s">
        <v>647</v>
      </c>
      <c r="C149" s="222"/>
      <c r="D149" s="244" t="e">
        <f>SUM(D143:D148)</f>
        <v>#REF!</v>
      </c>
      <c r="E149" s="222"/>
      <c r="F149" s="244" t="e">
        <f>SUM(F143:F148)</f>
        <v>#REF!</v>
      </c>
      <c r="G149" s="230"/>
      <c r="H149" s="244" t="e">
        <f>SUM(H143:H148)</f>
        <v>#REF!</v>
      </c>
      <c r="I149" s="235" t="e">
        <f>SUM(I143:I148)</f>
        <v>#REF!</v>
      </c>
    </row>
    <row r="152" spans="1:9" ht="13.5" thickBot="1"/>
    <row r="153" spans="1:9" ht="15">
      <c r="A153" s="198"/>
      <c r="B153" s="199" t="s">
        <v>652</v>
      </c>
      <c r="C153" s="219"/>
      <c r="D153" s="237" t="s">
        <v>640</v>
      </c>
      <c r="E153" s="219"/>
      <c r="F153" s="237" t="s">
        <v>641</v>
      </c>
      <c r="G153" s="219"/>
      <c r="H153" s="237" t="s">
        <v>642</v>
      </c>
      <c r="I153" s="231" t="s">
        <v>619</v>
      </c>
    </row>
    <row r="154" spans="1:9" ht="15">
      <c r="A154" s="198"/>
      <c r="B154" s="199"/>
      <c r="C154" s="218" t="s">
        <v>643</v>
      </c>
      <c r="D154" s="238" t="s">
        <v>644</v>
      </c>
      <c r="E154" s="218" t="s">
        <v>643</v>
      </c>
      <c r="F154" s="238" t="s">
        <v>644</v>
      </c>
      <c r="G154" s="218" t="s">
        <v>645</v>
      </c>
      <c r="H154" s="238" t="s">
        <v>644</v>
      </c>
      <c r="I154" s="232"/>
    </row>
    <row r="155" spans="1:9" ht="25.5">
      <c r="A155" s="200" t="s">
        <v>293</v>
      </c>
      <c r="B155" s="209" t="s">
        <v>646</v>
      </c>
      <c r="C155" s="220">
        <v>100</v>
      </c>
      <c r="D155" s="239">
        <f>$I155*C155/100</f>
        <v>0</v>
      </c>
      <c r="E155" s="228">
        <v>0</v>
      </c>
      <c r="F155" s="239">
        <f t="shared" ref="F155:F173" si="32">$I155*E155/100</f>
        <v>0</v>
      </c>
      <c r="G155" s="228">
        <v>0</v>
      </c>
      <c r="H155" s="239">
        <f t="shared" ref="H155:H173" si="33">$I155*G155/100</f>
        <v>0</v>
      </c>
      <c r="I155" s="233">
        <f>'2023-ΠΡΟΫΠ ΑΝΑ ΒΟΜ'!E2</f>
        <v>0</v>
      </c>
    </row>
    <row r="156" spans="1:9" ht="15">
      <c r="A156" s="202" t="s">
        <v>335</v>
      </c>
      <c r="B156" s="209" t="s">
        <v>103</v>
      </c>
      <c r="C156" s="220">
        <v>0</v>
      </c>
      <c r="D156" s="239">
        <f t="shared" ref="D156:D173" si="34">$I156*C156/100</f>
        <v>0</v>
      </c>
      <c r="E156" s="228">
        <v>100</v>
      </c>
      <c r="F156" s="239">
        <f t="shared" si="32"/>
        <v>0</v>
      </c>
      <c r="G156" s="228">
        <v>0</v>
      </c>
      <c r="H156" s="239">
        <f t="shared" si="33"/>
        <v>0</v>
      </c>
      <c r="I156" s="233">
        <f>'2023-ΠΡΟΫΠ ΑΝΑ ΒΟΜ'!E3</f>
        <v>0</v>
      </c>
    </row>
    <row r="157" spans="1:9" ht="15">
      <c r="A157" s="202" t="s">
        <v>335</v>
      </c>
      <c r="B157" s="209" t="s">
        <v>104</v>
      </c>
      <c r="C157" s="220">
        <v>100</v>
      </c>
      <c r="D157" s="239">
        <f t="shared" si="34"/>
        <v>0</v>
      </c>
      <c r="E157" s="228">
        <v>0</v>
      </c>
      <c r="F157" s="239">
        <f t="shared" si="32"/>
        <v>0</v>
      </c>
      <c r="G157" s="228">
        <v>0</v>
      </c>
      <c r="H157" s="239">
        <f t="shared" si="33"/>
        <v>0</v>
      </c>
      <c r="I157" s="233">
        <f>'2023-ΠΡΟΫΠ ΑΝΑ ΒΟΜ'!E5</f>
        <v>0</v>
      </c>
    </row>
    <row r="158" spans="1:9" ht="15">
      <c r="A158" s="200" t="s">
        <v>293</v>
      </c>
      <c r="B158" s="209" t="s">
        <v>91</v>
      </c>
      <c r="C158" s="220">
        <v>25</v>
      </c>
      <c r="D158" s="239">
        <f t="shared" si="34"/>
        <v>0</v>
      </c>
      <c r="E158" s="228">
        <v>75</v>
      </c>
      <c r="F158" s="239">
        <f t="shared" si="32"/>
        <v>0</v>
      </c>
      <c r="G158" s="228">
        <v>0</v>
      </c>
      <c r="H158" s="239">
        <f t="shared" si="33"/>
        <v>0</v>
      </c>
      <c r="I158" s="233">
        <f>'2023-ΠΡΟΫΠ ΑΝΑ ΒΟΜ'!E6</f>
        <v>0</v>
      </c>
    </row>
    <row r="159" spans="1:9" ht="15">
      <c r="A159" s="200" t="s">
        <v>293</v>
      </c>
      <c r="B159" s="209" t="s">
        <v>89</v>
      </c>
      <c r="C159" s="220">
        <v>25</v>
      </c>
      <c r="D159" s="239">
        <f t="shared" si="34"/>
        <v>0</v>
      </c>
      <c r="E159" s="228">
        <v>75</v>
      </c>
      <c r="F159" s="239">
        <f t="shared" si="32"/>
        <v>0</v>
      </c>
      <c r="G159" s="228">
        <v>0</v>
      </c>
      <c r="H159" s="239">
        <f t="shared" si="33"/>
        <v>0</v>
      </c>
      <c r="I159" s="233">
        <f>'2023-ΠΡΟΫΠ ΑΝΑ ΒΟΜ'!E7</f>
        <v>0</v>
      </c>
    </row>
    <row r="160" spans="1:9" ht="15">
      <c r="A160" s="200" t="s">
        <v>293</v>
      </c>
      <c r="B160" s="209" t="s">
        <v>88</v>
      </c>
      <c r="C160" s="220">
        <v>25</v>
      </c>
      <c r="D160" s="239">
        <f t="shared" si="34"/>
        <v>0</v>
      </c>
      <c r="E160" s="228">
        <v>75</v>
      </c>
      <c r="F160" s="239">
        <f t="shared" si="32"/>
        <v>0</v>
      </c>
      <c r="G160" s="228">
        <v>0</v>
      </c>
      <c r="H160" s="239">
        <f t="shared" si="33"/>
        <v>0</v>
      </c>
      <c r="I160" s="233">
        <f>'2023-ΠΡΟΫΠ ΑΝΑ ΒΟΜ'!E8</f>
        <v>0</v>
      </c>
    </row>
    <row r="161" spans="1:9" ht="15">
      <c r="A161" s="200" t="s">
        <v>293</v>
      </c>
      <c r="B161" s="209" t="s">
        <v>105</v>
      </c>
      <c r="C161" s="220">
        <v>0</v>
      </c>
      <c r="D161" s="239">
        <f t="shared" si="34"/>
        <v>0</v>
      </c>
      <c r="E161" s="228">
        <v>0</v>
      </c>
      <c r="F161" s="239">
        <f t="shared" si="32"/>
        <v>0</v>
      </c>
      <c r="G161" s="228">
        <v>100</v>
      </c>
      <c r="H161" s="239">
        <f t="shared" si="33"/>
        <v>0</v>
      </c>
      <c r="I161" s="233">
        <f>'2023-ΠΡΟΫΠ ΑΝΑ ΒΟΜ'!E9</f>
        <v>0</v>
      </c>
    </row>
    <row r="162" spans="1:9" ht="15">
      <c r="A162" s="200" t="s">
        <v>293</v>
      </c>
      <c r="B162" s="209" t="s">
        <v>90</v>
      </c>
      <c r="C162" s="220">
        <v>25</v>
      </c>
      <c r="D162" s="239">
        <f t="shared" si="34"/>
        <v>0</v>
      </c>
      <c r="E162" s="228">
        <v>75</v>
      </c>
      <c r="F162" s="239">
        <f t="shared" si="32"/>
        <v>0</v>
      </c>
      <c r="G162" s="228">
        <v>0</v>
      </c>
      <c r="H162" s="239">
        <f t="shared" si="33"/>
        <v>0</v>
      </c>
      <c r="I162" s="233">
        <f>'2023-ΠΡΟΫΠ ΑΝΑ ΒΟΜ'!E10</f>
        <v>0</v>
      </c>
    </row>
    <row r="163" spans="1:9" ht="15">
      <c r="A163" s="200" t="s">
        <v>293</v>
      </c>
      <c r="B163" s="209" t="s">
        <v>92</v>
      </c>
      <c r="C163" s="220">
        <v>25</v>
      </c>
      <c r="D163" s="239">
        <f t="shared" si="34"/>
        <v>0</v>
      </c>
      <c r="E163" s="228">
        <v>75</v>
      </c>
      <c r="F163" s="239">
        <f t="shared" si="32"/>
        <v>0</v>
      </c>
      <c r="G163" s="228">
        <v>0</v>
      </c>
      <c r="H163" s="239">
        <f t="shared" si="33"/>
        <v>0</v>
      </c>
      <c r="I163" s="233">
        <f>'2023-ΠΡΟΫΠ ΑΝΑ ΒΟΜ'!E11</f>
        <v>0</v>
      </c>
    </row>
    <row r="164" spans="1:9" ht="15">
      <c r="A164" s="200" t="s">
        <v>293</v>
      </c>
      <c r="B164" s="209" t="s">
        <v>93</v>
      </c>
      <c r="C164" s="220">
        <v>25</v>
      </c>
      <c r="D164" s="239">
        <f t="shared" si="34"/>
        <v>0</v>
      </c>
      <c r="E164" s="228">
        <v>75</v>
      </c>
      <c r="F164" s="239">
        <f t="shared" si="32"/>
        <v>0</v>
      </c>
      <c r="G164" s="228">
        <v>0</v>
      </c>
      <c r="H164" s="239">
        <f t="shared" si="33"/>
        <v>0</v>
      </c>
      <c r="I164" s="233">
        <f>'2023-ΠΡΟΫΠ ΑΝΑ ΒΟΜ'!E12</f>
        <v>0</v>
      </c>
    </row>
    <row r="165" spans="1:9" ht="15">
      <c r="A165" s="200" t="s">
        <v>293</v>
      </c>
      <c r="B165" s="209" t="s">
        <v>94</v>
      </c>
      <c r="C165" s="220">
        <v>25</v>
      </c>
      <c r="D165" s="239">
        <f t="shared" si="34"/>
        <v>0</v>
      </c>
      <c r="E165" s="228">
        <v>75</v>
      </c>
      <c r="F165" s="239">
        <f t="shared" si="32"/>
        <v>0</v>
      </c>
      <c r="G165" s="228">
        <v>0</v>
      </c>
      <c r="H165" s="239">
        <f t="shared" si="33"/>
        <v>0</v>
      </c>
      <c r="I165" s="233">
        <f>'2023-ΠΡΟΫΠ ΑΝΑ ΒΟΜ'!E13</f>
        <v>0</v>
      </c>
    </row>
    <row r="166" spans="1:9" ht="15">
      <c r="A166" s="203" t="s">
        <v>620</v>
      </c>
      <c r="B166" s="209" t="s">
        <v>95</v>
      </c>
      <c r="C166" s="220">
        <v>25</v>
      </c>
      <c r="D166" s="239">
        <f t="shared" si="34"/>
        <v>0</v>
      </c>
      <c r="E166" s="228">
        <v>75</v>
      </c>
      <c r="F166" s="239">
        <f t="shared" si="32"/>
        <v>0</v>
      </c>
      <c r="G166" s="228">
        <v>0</v>
      </c>
      <c r="H166" s="239">
        <f t="shared" si="33"/>
        <v>0</v>
      </c>
      <c r="I166" s="233">
        <f>'2023-ΠΡΟΫΠ ΑΝΑ ΒΟΜ'!E14</f>
        <v>0</v>
      </c>
    </row>
    <row r="167" spans="1:9" ht="24">
      <c r="A167" s="203" t="s">
        <v>620</v>
      </c>
      <c r="B167" s="210" t="s">
        <v>106</v>
      </c>
      <c r="C167" s="220">
        <v>0</v>
      </c>
      <c r="D167" s="239">
        <f t="shared" si="34"/>
        <v>0</v>
      </c>
      <c r="E167" s="228">
        <v>100</v>
      </c>
      <c r="F167" s="239">
        <f t="shared" si="32"/>
        <v>0</v>
      </c>
      <c r="G167" s="228">
        <v>0</v>
      </c>
      <c r="H167" s="239">
        <f t="shared" si="33"/>
        <v>0</v>
      </c>
      <c r="I167" s="233">
        <f>'2023-ΠΡΟΫΠ ΑΝΑ ΒΟΜ'!E15</f>
        <v>0</v>
      </c>
    </row>
    <row r="168" spans="1:9" ht="22.5">
      <c r="A168" s="203" t="s">
        <v>620</v>
      </c>
      <c r="B168" s="211" t="s">
        <v>656</v>
      </c>
      <c r="C168" s="220">
        <v>25</v>
      </c>
      <c r="D168" s="239">
        <f t="shared" si="34"/>
        <v>0</v>
      </c>
      <c r="E168" s="228">
        <v>75</v>
      </c>
      <c r="F168" s="239">
        <f t="shared" si="32"/>
        <v>0</v>
      </c>
      <c r="G168" s="228">
        <v>0</v>
      </c>
      <c r="H168" s="239">
        <f t="shared" si="33"/>
        <v>0</v>
      </c>
      <c r="I168" s="233">
        <f>'2023-ΠΡΟΫΠ ΑΝΑ ΒΟΜ'!E16</f>
        <v>0</v>
      </c>
    </row>
    <row r="169" spans="1:9" ht="22.5">
      <c r="A169" s="202" t="s">
        <v>335</v>
      </c>
      <c r="B169" s="212" t="s">
        <v>655</v>
      </c>
      <c r="C169" s="220">
        <v>25</v>
      </c>
      <c r="D169" s="239">
        <f t="shared" si="34"/>
        <v>0</v>
      </c>
      <c r="E169" s="228">
        <v>75</v>
      </c>
      <c r="F169" s="239">
        <f t="shared" si="32"/>
        <v>0</v>
      </c>
      <c r="G169" s="228">
        <v>0</v>
      </c>
      <c r="H169" s="239">
        <f t="shared" si="33"/>
        <v>0</v>
      </c>
      <c r="I169" s="233">
        <f>'2023-ΠΡΟΫΠ ΑΝΑ ΒΟΜ'!E17</f>
        <v>0</v>
      </c>
    </row>
    <row r="170" spans="1:9" ht="15">
      <c r="A170" s="203" t="s">
        <v>620</v>
      </c>
      <c r="B170" s="209" t="s">
        <v>108</v>
      </c>
      <c r="C170" s="220">
        <v>0</v>
      </c>
      <c r="D170" s="239">
        <f t="shared" si="34"/>
        <v>0</v>
      </c>
      <c r="E170" s="228">
        <v>100</v>
      </c>
      <c r="F170" s="239">
        <f t="shared" si="32"/>
        <v>0</v>
      </c>
      <c r="G170" s="228">
        <v>0</v>
      </c>
      <c r="H170" s="239">
        <f t="shared" si="33"/>
        <v>0</v>
      </c>
      <c r="I170" s="233">
        <f>'2023-ΠΡΟΫΠ ΑΝΑ ΒΟΜ'!E18</f>
        <v>0</v>
      </c>
    </row>
    <row r="171" spans="1:9" ht="25.5">
      <c r="A171" s="200" t="s">
        <v>293</v>
      </c>
      <c r="B171" s="213" t="s">
        <v>657</v>
      </c>
      <c r="C171" s="220">
        <v>0</v>
      </c>
      <c r="D171" s="239">
        <f t="shared" si="34"/>
        <v>0</v>
      </c>
      <c r="E171" s="228">
        <v>0</v>
      </c>
      <c r="F171" s="239">
        <f t="shared" si="32"/>
        <v>0</v>
      </c>
      <c r="G171" s="228">
        <v>100</v>
      </c>
      <c r="H171" s="239">
        <f t="shared" si="33"/>
        <v>0</v>
      </c>
      <c r="I171" s="233">
        <f>'2023-ΠΡΟΫΠ ΑΝΑ ΒΟΜ'!E19</f>
        <v>0</v>
      </c>
    </row>
    <row r="172" spans="1:9" ht="25.5">
      <c r="A172" s="202" t="s">
        <v>335</v>
      </c>
      <c r="B172" s="209" t="s">
        <v>96</v>
      </c>
      <c r="C172" s="220">
        <v>0</v>
      </c>
      <c r="D172" s="239">
        <f t="shared" si="34"/>
        <v>0</v>
      </c>
      <c r="E172" s="228">
        <v>0</v>
      </c>
      <c r="F172" s="239">
        <f t="shared" si="32"/>
        <v>0</v>
      </c>
      <c r="G172" s="228">
        <v>100</v>
      </c>
      <c r="H172" s="239">
        <f t="shared" si="33"/>
        <v>0</v>
      </c>
      <c r="I172" s="233">
        <f>'2023-ΠΡΟΫΠ ΑΝΑ ΒΟΜ'!E20</f>
        <v>0</v>
      </c>
    </row>
    <row r="173" spans="1:9" ht="15.75" thickBot="1">
      <c r="A173" s="203" t="s">
        <v>620</v>
      </c>
      <c r="B173" s="214" t="s">
        <v>110</v>
      </c>
      <c r="C173" s="220">
        <v>25</v>
      </c>
      <c r="D173" s="239">
        <f t="shared" si="34"/>
        <v>0</v>
      </c>
      <c r="E173" s="228">
        <v>75</v>
      </c>
      <c r="F173" s="239">
        <f t="shared" si="32"/>
        <v>0</v>
      </c>
      <c r="G173" s="228">
        <v>0</v>
      </c>
      <c r="H173" s="239">
        <f t="shared" si="33"/>
        <v>0</v>
      </c>
      <c r="I173" s="233">
        <f>'2023-ΠΡΟΫΠ ΑΝΑ ΒΟΜ'!E21</f>
        <v>0</v>
      </c>
    </row>
    <row r="174" spans="1:9" ht="15.75" thickBot="1">
      <c r="A174" s="204"/>
      <c r="B174" s="215" t="s">
        <v>622</v>
      </c>
      <c r="C174" s="221"/>
      <c r="D174" s="240">
        <f>SUM(D155:D173)</f>
        <v>0</v>
      </c>
      <c r="E174" s="229"/>
      <c r="F174" s="240">
        <f>SUM(F155:F173)</f>
        <v>0</v>
      </c>
      <c r="G174" s="229"/>
      <c r="H174" s="240">
        <f>SUM(H155:H173)</f>
        <v>0</v>
      </c>
      <c r="I174" s="234">
        <f>SUM(I155:I173)</f>
        <v>0</v>
      </c>
    </row>
    <row r="175" spans="1:9" ht="15">
      <c r="A175" s="200" t="s">
        <v>293</v>
      </c>
      <c r="B175" s="216" t="s">
        <v>623</v>
      </c>
      <c r="C175" s="220">
        <v>0</v>
      </c>
      <c r="D175" s="239" t="e">
        <f t="shared" ref="D175:D179" si="35">$I175*C175/100</f>
        <v>#REF!</v>
      </c>
      <c r="E175" s="228">
        <v>100</v>
      </c>
      <c r="F175" s="239" t="e">
        <f t="shared" ref="F175:F179" si="36">$I175*E175/100</f>
        <v>#REF!</v>
      </c>
      <c r="G175" s="228">
        <v>0</v>
      </c>
      <c r="H175" s="239" t="e">
        <f t="shared" ref="H175:H179" si="37">$I175*G175/100</f>
        <v>#REF!</v>
      </c>
      <c r="I175" s="233" t="e">
        <f>'2023-ΠΡΟΫΠ ΑΝΑ ΒΟΜ'!#REF!</f>
        <v>#REF!</v>
      </c>
    </row>
    <row r="176" spans="1:9" ht="15">
      <c r="A176" s="200" t="s">
        <v>293</v>
      </c>
      <c r="B176" s="216" t="s">
        <v>101</v>
      </c>
      <c r="C176" s="220">
        <v>0</v>
      </c>
      <c r="D176" s="239">
        <f t="shared" si="35"/>
        <v>0</v>
      </c>
      <c r="E176" s="228">
        <v>100</v>
      </c>
      <c r="F176" s="239">
        <f t="shared" si="36"/>
        <v>0</v>
      </c>
      <c r="G176" s="228">
        <v>0</v>
      </c>
      <c r="H176" s="239">
        <f t="shared" si="37"/>
        <v>0</v>
      </c>
      <c r="I176" s="233">
        <f>'2023-ΠΡΟΫΠ ΑΝΑ ΒΟΜ'!E23</f>
        <v>0</v>
      </c>
    </row>
    <row r="177" spans="1:9" ht="15">
      <c r="A177" s="200" t="s">
        <v>293</v>
      </c>
      <c r="B177" s="216" t="s">
        <v>99</v>
      </c>
      <c r="C177" s="220">
        <v>0</v>
      </c>
      <c r="D177" s="239">
        <f t="shared" si="35"/>
        <v>0</v>
      </c>
      <c r="E177" s="228">
        <v>0</v>
      </c>
      <c r="F177" s="239">
        <f t="shared" si="36"/>
        <v>0</v>
      </c>
      <c r="G177" s="228">
        <v>100</v>
      </c>
      <c r="H177" s="239">
        <f t="shared" si="37"/>
        <v>0</v>
      </c>
      <c r="I177" s="233">
        <f>'2023-ΠΡΟΫΠ ΑΝΑ ΒΟΜ'!E24</f>
        <v>0</v>
      </c>
    </row>
    <row r="178" spans="1:9" ht="15">
      <c r="A178" s="200" t="s">
        <v>293</v>
      </c>
      <c r="B178" s="216" t="s">
        <v>98</v>
      </c>
      <c r="C178" s="220">
        <v>0</v>
      </c>
      <c r="D178" s="239">
        <f t="shared" si="35"/>
        <v>0</v>
      </c>
      <c r="E178" s="228">
        <v>100</v>
      </c>
      <c r="F178" s="239">
        <f t="shared" si="36"/>
        <v>0</v>
      </c>
      <c r="G178" s="228">
        <v>0</v>
      </c>
      <c r="H178" s="239">
        <f t="shared" si="37"/>
        <v>0</v>
      </c>
      <c r="I178" s="233">
        <f>'2023-ΠΡΟΫΠ ΑΝΑ ΒΟΜ'!E25</f>
        <v>0</v>
      </c>
    </row>
    <row r="179" spans="1:9" ht="15.75" thickBot="1">
      <c r="A179" s="373" t="s">
        <v>293</v>
      </c>
      <c r="B179" s="374" t="s">
        <v>733</v>
      </c>
      <c r="C179" s="378">
        <v>0</v>
      </c>
      <c r="D179" s="239">
        <f t="shared" si="35"/>
        <v>0</v>
      </c>
      <c r="E179" s="379">
        <v>0</v>
      </c>
      <c r="F179" s="239">
        <f t="shared" si="36"/>
        <v>0</v>
      </c>
      <c r="G179" s="379">
        <v>100</v>
      </c>
      <c r="H179" s="239">
        <f t="shared" si="37"/>
        <v>0</v>
      </c>
      <c r="I179" s="380">
        <f>'2023-ΠΡΟΫΠ ΑΝΑ ΒΟΜ'!E26</f>
        <v>0</v>
      </c>
    </row>
    <row r="180" spans="1:9" ht="15.75" thickBot="1">
      <c r="B180" s="217" t="s">
        <v>647</v>
      </c>
      <c r="C180" s="222"/>
      <c r="D180" s="244" t="e">
        <f>SUM(D174:D179)</f>
        <v>#REF!</v>
      </c>
      <c r="E180" s="222"/>
      <c r="F180" s="244" t="e">
        <f>SUM(F174:F179)</f>
        <v>#REF!</v>
      </c>
      <c r="G180" s="230"/>
      <c r="H180" s="244" t="e">
        <f>SUM(H174:H179)</f>
        <v>#REF!</v>
      </c>
      <c r="I180" s="235" t="e">
        <f>SUM(I174:I179)</f>
        <v>#REF!</v>
      </c>
    </row>
    <row r="181" spans="1:9" ht="13.5" thickBot="1"/>
    <row r="182" spans="1:9" ht="15">
      <c r="A182" s="198"/>
      <c r="B182" s="199" t="s">
        <v>653</v>
      </c>
      <c r="C182" s="219"/>
      <c r="D182" s="237" t="s">
        <v>640</v>
      </c>
      <c r="E182" s="219"/>
      <c r="F182" s="237" t="s">
        <v>641</v>
      </c>
      <c r="G182" s="219"/>
      <c r="H182" s="237" t="s">
        <v>642</v>
      </c>
      <c r="I182" s="231" t="s">
        <v>619</v>
      </c>
    </row>
    <row r="183" spans="1:9" ht="15">
      <c r="A183" s="198"/>
      <c r="B183" s="199"/>
      <c r="C183" s="218" t="s">
        <v>643</v>
      </c>
      <c r="D183" s="238" t="s">
        <v>644</v>
      </c>
      <c r="E183" s="218" t="s">
        <v>643</v>
      </c>
      <c r="F183" s="238" t="s">
        <v>644</v>
      </c>
      <c r="G183" s="218" t="s">
        <v>645</v>
      </c>
      <c r="H183" s="238" t="s">
        <v>644</v>
      </c>
      <c r="I183" s="232"/>
    </row>
    <row r="184" spans="1:9" ht="25.5">
      <c r="A184" s="200" t="s">
        <v>293</v>
      </c>
      <c r="B184" s="209" t="s">
        <v>646</v>
      </c>
      <c r="C184" s="220">
        <v>100</v>
      </c>
      <c r="D184" s="239">
        <f>$I184*C184/100</f>
        <v>0</v>
      </c>
      <c r="E184" s="228">
        <v>0</v>
      </c>
      <c r="F184" s="239">
        <f t="shared" ref="F184:F202" si="38">$I184*E184/100</f>
        <v>0</v>
      </c>
      <c r="G184" s="228">
        <v>0</v>
      </c>
      <c r="H184" s="239">
        <f t="shared" ref="H184:H202" si="39">$I184*G184/100</f>
        <v>0</v>
      </c>
      <c r="I184" s="233">
        <f>'2023-ΠΡΟΫΠ ΑΝΑ ΒΟΜ'!C2</f>
        <v>0</v>
      </c>
    </row>
    <row r="185" spans="1:9" ht="15">
      <c r="A185" s="202" t="s">
        <v>335</v>
      </c>
      <c r="B185" s="209" t="s">
        <v>103</v>
      </c>
      <c r="C185" s="220">
        <v>0</v>
      </c>
      <c r="D185" s="239">
        <f t="shared" ref="D185:D202" si="40">$I185*C185/100</f>
        <v>0</v>
      </c>
      <c r="E185" s="228">
        <v>100</v>
      </c>
      <c r="F185" s="239">
        <f t="shared" si="38"/>
        <v>0</v>
      </c>
      <c r="G185" s="228">
        <v>0</v>
      </c>
      <c r="H185" s="239">
        <f t="shared" si="39"/>
        <v>0</v>
      </c>
      <c r="I185" s="233">
        <f>'2023-ΠΡΟΫΠ ΑΝΑ ΒΟΜ'!C3</f>
        <v>0</v>
      </c>
    </row>
    <row r="186" spans="1:9" ht="15">
      <c r="A186" s="202" t="s">
        <v>335</v>
      </c>
      <c r="B186" s="209" t="s">
        <v>104</v>
      </c>
      <c r="C186" s="220">
        <v>100</v>
      </c>
      <c r="D186" s="239">
        <f t="shared" si="40"/>
        <v>0</v>
      </c>
      <c r="E186" s="228">
        <v>0</v>
      </c>
      <c r="F186" s="239">
        <f t="shared" si="38"/>
        <v>0</v>
      </c>
      <c r="G186" s="228">
        <v>0</v>
      </c>
      <c r="H186" s="239">
        <f t="shared" si="39"/>
        <v>0</v>
      </c>
      <c r="I186" s="233">
        <f>'2023-ΠΡΟΫΠ ΑΝΑ ΒΟΜ'!C5</f>
        <v>0</v>
      </c>
    </row>
    <row r="187" spans="1:9" ht="15">
      <c r="A187" s="200" t="s">
        <v>293</v>
      </c>
      <c r="B187" s="209" t="s">
        <v>91</v>
      </c>
      <c r="C187" s="220">
        <v>25</v>
      </c>
      <c r="D187" s="239">
        <f t="shared" si="40"/>
        <v>0</v>
      </c>
      <c r="E187" s="228">
        <v>75</v>
      </c>
      <c r="F187" s="239">
        <f t="shared" si="38"/>
        <v>0</v>
      </c>
      <c r="G187" s="228">
        <v>0</v>
      </c>
      <c r="H187" s="239">
        <f t="shared" si="39"/>
        <v>0</v>
      </c>
      <c r="I187" s="233">
        <f>'2023-ΠΡΟΫΠ ΑΝΑ ΒΟΜ'!C6</f>
        <v>0</v>
      </c>
    </row>
    <row r="188" spans="1:9" ht="15">
      <c r="A188" s="200" t="s">
        <v>293</v>
      </c>
      <c r="B188" s="209" t="s">
        <v>89</v>
      </c>
      <c r="C188" s="220">
        <v>25</v>
      </c>
      <c r="D188" s="239">
        <f t="shared" si="40"/>
        <v>0</v>
      </c>
      <c r="E188" s="228">
        <v>75</v>
      </c>
      <c r="F188" s="239">
        <f t="shared" si="38"/>
        <v>0</v>
      </c>
      <c r="G188" s="228">
        <v>0</v>
      </c>
      <c r="H188" s="239">
        <f t="shared" si="39"/>
        <v>0</v>
      </c>
      <c r="I188" s="233">
        <f>'2023-ΠΡΟΫΠ ΑΝΑ ΒΟΜ'!C7</f>
        <v>0</v>
      </c>
    </row>
    <row r="189" spans="1:9" ht="15">
      <c r="A189" s="200" t="s">
        <v>293</v>
      </c>
      <c r="B189" s="209" t="s">
        <v>88</v>
      </c>
      <c r="C189" s="220">
        <v>25</v>
      </c>
      <c r="D189" s="239">
        <f t="shared" si="40"/>
        <v>0</v>
      </c>
      <c r="E189" s="228">
        <v>75</v>
      </c>
      <c r="F189" s="239">
        <f t="shared" si="38"/>
        <v>0</v>
      </c>
      <c r="G189" s="228">
        <v>0</v>
      </c>
      <c r="H189" s="239">
        <f t="shared" si="39"/>
        <v>0</v>
      </c>
      <c r="I189" s="233">
        <f>'2023-ΠΡΟΫΠ ΑΝΑ ΒΟΜ'!C8</f>
        <v>0</v>
      </c>
    </row>
    <row r="190" spans="1:9" ht="15">
      <c r="A190" s="200" t="s">
        <v>293</v>
      </c>
      <c r="B190" s="209" t="s">
        <v>105</v>
      </c>
      <c r="C190" s="220">
        <v>0</v>
      </c>
      <c r="D190" s="239">
        <f t="shared" si="40"/>
        <v>0</v>
      </c>
      <c r="E190" s="228">
        <v>0</v>
      </c>
      <c r="F190" s="239">
        <f t="shared" si="38"/>
        <v>0</v>
      </c>
      <c r="G190" s="228">
        <v>100</v>
      </c>
      <c r="H190" s="239">
        <f t="shared" si="39"/>
        <v>0</v>
      </c>
      <c r="I190" s="233">
        <f>'2023-ΠΡΟΫΠ ΑΝΑ ΒΟΜ'!C9</f>
        <v>0</v>
      </c>
    </row>
    <row r="191" spans="1:9" ht="15">
      <c r="A191" s="200" t="s">
        <v>293</v>
      </c>
      <c r="B191" s="209" t="s">
        <v>90</v>
      </c>
      <c r="C191" s="220">
        <v>25</v>
      </c>
      <c r="D191" s="239">
        <f t="shared" si="40"/>
        <v>0</v>
      </c>
      <c r="E191" s="228">
        <v>75</v>
      </c>
      <c r="F191" s="239">
        <f t="shared" si="38"/>
        <v>0</v>
      </c>
      <c r="G191" s="228">
        <v>0</v>
      </c>
      <c r="H191" s="239">
        <f t="shared" si="39"/>
        <v>0</v>
      </c>
      <c r="I191" s="233">
        <f>'2023-ΠΡΟΫΠ ΑΝΑ ΒΟΜ'!C10</f>
        <v>0</v>
      </c>
    </row>
    <row r="192" spans="1:9" ht="15">
      <c r="A192" s="200" t="s">
        <v>293</v>
      </c>
      <c r="B192" s="209" t="s">
        <v>92</v>
      </c>
      <c r="C192" s="220">
        <v>25</v>
      </c>
      <c r="D192" s="239">
        <f t="shared" si="40"/>
        <v>0</v>
      </c>
      <c r="E192" s="228">
        <v>75</v>
      </c>
      <c r="F192" s="239">
        <f t="shared" si="38"/>
        <v>0</v>
      </c>
      <c r="G192" s="228">
        <v>0</v>
      </c>
      <c r="H192" s="239">
        <f t="shared" si="39"/>
        <v>0</v>
      </c>
      <c r="I192" s="233">
        <f>'2023-ΠΡΟΫΠ ΑΝΑ ΒΟΜ'!C11</f>
        <v>0</v>
      </c>
    </row>
    <row r="193" spans="1:9" ht="15">
      <c r="A193" s="200" t="s">
        <v>293</v>
      </c>
      <c r="B193" s="209" t="s">
        <v>93</v>
      </c>
      <c r="C193" s="220">
        <v>25</v>
      </c>
      <c r="D193" s="239">
        <f t="shared" si="40"/>
        <v>0</v>
      </c>
      <c r="E193" s="228">
        <v>75</v>
      </c>
      <c r="F193" s="239">
        <f t="shared" si="38"/>
        <v>0</v>
      </c>
      <c r="G193" s="228">
        <v>0</v>
      </c>
      <c r="H193" s="239">
        <f t="shared" si="39"/>
        <v>0</v>
      </c>
      <c r="I193" s="233">
        <f>'2023-ΠΡΟΫΠ ΑΝΑ ΒΟΜ'!C12</f>
        <v>0</v>
      </c>
    </row>
    <row r="194" spans="1:9" ht="15">
      <c r="A194" s="200" t="s">
        <v>293</v>
      </c>
      <c r="B194" s="209" t="s">
        <v>94</v>
      </c>
      <c r="C194" s="220">
        <v>25</v>
      </c>
      <c r="D194" s="239">
        <f t="shared" si="40"/>
        <v>0</v>
      </c>
      <c r="E194" s="228">
        <v>75</v>
      </c>
      <c r="F194" s="239">
        <f t="shared" si="38"/>
        <v>0</v>
      </c>
      <c r="G194" s="228">
        <v>0</v>
      </c>
      <c r="H194" s="239">
        <f t="shared" si="39"/>
        <v>0</v>
      </c>
      <c r="I194" s="233">
        <f>'2023-ΠΡΟΫΠ ΑΝΑ ΒΟΜ'!C13</f>
        <v>0</v>
      </c>
    </row>
    <row r="195" spans="1:9" ht="15">
      <c r="A195" s="203" t="s">
        <v>620</v>
      </c>
      <c r="B195" s="209" t="s">
        <v>95</v>
      </c>
      <c r="C195" s="220">
        <v>25</v>
      </c>
      <c r="D195" s="239">
        <f t="shared" si="40"/>
        <v>0</v>
      </c>
      <c r="E195" s="228">
        <v>75</v>
      </c>
      <c r="F195" s="239">
        <f t="shared" si="38"/>
        <v>0</v>
      </c>
      <c r="G195" s="228">
        <v>0</v>
      </c>
      <c r="H195" s="239">
        <f t="shared" si="39"/>
        <v>0</v>
      </c>
      <c r="I195" s="233">
        <f>'2023-ΠΡΟΫΠ ΑΝΑ ΒΟΜ'!C14</f>
        <v>0</v>
      </c>
    </row>
    <row r="196" spans="1:9" ht="24">
      <c r="A196" s="203" t="s">
        <v>620</v>
      </c>
      <c r="B196" s="210" t="s">
        <v>106</v>
      </c>
      <c r="C196" s="220">
        <v>0</v>
      </c>
      <c r="D196" s="239">
        <f t="shared" si="40"/>
        <v>0</v>
      </c>
      <c r="E196" s="228">
        <v>100</v>
      </c>
      <c r="F196" s="239">
        <f t="shared" si="38"/>
        <v>0</v>
      </c>
      <c r="G196" s="228">
        <v>0</v>
      </c>
      <c r="H196" s="239">
        <f t="shared" si="39"/>
        <v>0</v>
      </c>
      <c r="I196" s="233">
        <f>'2023-ΠΡΟΫΠ ΑΝΑ ΒΟΜ'!C15</f>
        <v>0</v>
      </c>
    </row>
    <row r="197" spans="1:9" ht="22.5">
      <c r="A197" s="203" t="s">
        <v>620</v>
      </c>
      <c r="B197" s="211" t="s">
        <v>656</v>
      </c>
      <c r="C197" s="220">
        <v>25</v>
      </c>
      <c r="D197" s="239">
        <f t="shared" si="40"/>
        <v>0</v>
      </c>
      <c r="E197" s="228">
        <v>75</v>
      </c>
      <c r="F197" s="239">
        <f t="shared" si="38"/>
        <v>0</v>
      </c>
      <c r="G197" s="228">
        <v>0</v>
      </c>
      <c r="H197" s="239">
        <f t="shared" si="39"/>
        <v>0</v>
      </c>
      <c r="I197" s="233">
        <f>'2023-ΠΡΟΫΠ ΑΝΑ ΒΟΜ'!C16</f>
        <v>0</v>
      </c>
    </row>
    <row r="198" spans="1:9" ht="22.5">
      <c r="A198" s="202" t="s">
        <v>335</v>
      </c>
      <c r="B198" s="212" t="s">
        <v>655</v>
      </c>
      <c r="C198" s="220">
        <v>25</v>
      </c>
      <c r="D198" s="239">
        <f t="shared" si="40"/>
        <v>0</v>
      </c>
      <c r="E198" s="228">
        <v>75</v>
      </c>
      <c r="F198" s="239">
        <f t="shared" si="38"/>
        <v>0</v>
      </c>
      <c r="G198" s="228">
        <v>0</v>
      </c>
      <c r="H198" s="239">
        <f t="shared" si="39"/>
        <v>0</v>
      </c>
      <c r="I198" s="233">
        <f>'2023-ΠΡΟΫΠ ΑΝΑ ΒΟΜ'!C17</f>
        <v>0</v>
      </c>
    </row>
    <row r="199" spans="1:9" ht="15">
      <c r="A199" s="203" t="s">
        <v>620</v>
      </c>
      <c r="B199" s="209" t="s">
        <v>108</v>
      </c>
      <c r="C199" s="220">
        <v>0</v>
      </c>
      <c r="D199" s="239">
        <f t="shared" si="40"/>
        <v>0</v>
      </c>
      <c r="E199" s="228">
        <v>100</v>
      </c>
      <c r="F199" s="239">
        <f t="shared" si="38"/>
        <v>0</v>
      </c>
      <c r="G199" s="228">
        <v>0</v>
      </c>
      <c r="H199" s="239">
        <f t="shared" si="39"/>
        <v>0</v>
      </c>
      <c r="I199" s="233">
        <f>'2023-ΠΡΟΫΠ ΑΝΑ ΒΟΜ'!C18</f>
        <v>0</v>
      </c>
    </row>
    <row r="200" spans="1:9" ht="25.5">
      <c r="A200" s="200" t="s">
        <v>293</v>
      </c>
      <c r="B200" s="213" t="s">
        <v>657</v>
      </c>
      <c r="C200" s="220">
        <v>0</v>
      </c>
      <c r="D200" s="239">
        <f t="shared" si="40"/>
        <v>0</v>
      </c>
      <c r="E200" s="228">
        <v>0</v>
      </c>
      <c r="F200" s="239">
        <f t="shared" si="38"/>
        <v>0</v>
      </c>
      <c r="G200" s="228">
        <v>100</v>
      </c>
      <c r="H200" s="239">
        <f t="shared" si="39"/>
        <v>0</v>
      </c>
      <c r="I200" s="233">
        <f>'2023-ΠΡΟΫΠ ΑΝΑ ΒΟΜ'!C19</f>
        <v>0</v>
      </c>
    </row>
    <row r="201" spans="1:9" ht="25.5">
      <c r="A201" s="202" t="s">
        <v>335</v>
      </c>
      <c r="B201" s="209" t="s">
        <v>96</v>
      </c>
      <c r="C201" s="220">
        <v>0</v>
      </c>
      <c r="D201" s="239">
        <f t="shared" si="40"/>
        <v>0</v>
      </c>
      <c r="E201" s="228">
        <v>0</v>
      </c>
      <c r="F201" s="239">
        <f t="shared" si="38"/>
        <v>0</v>
      </c>
      <c r="G201" s="228">
        <v>100</v>
      </c>
      <c r="H201" s="239">
        <f t="shared" si="39"/>
        <v>0</v>
      </c>
      <c r="I201" s="233">
        <f>'2023-ΠΡΟΫΠ ΑΝΑ ΒΟΜ'!C20</f>
        <v>0</v>
      </c>
    </row>
    <row r="202" spans="1:9" ht="15.75" thickBot="1">
      <c r="A202" s="203" t="s">
        <v>620</v>
      </c>
      <c r="B202" s="214" t="s">
        <v>110</v>
      </c>
      <c r="C202" s="220">
        <v>25</v>
      </c>
      <c r="D202" s="239">
        <f t="shared" si="40"/>
        <v>0</v>
      </c>
      <c r="E202" s="228">
        <v>75</v>
      </c>
      <c r="F202" s="239">
        <f t="shared" si="38"/>
        <v>0</v>
      </c>
      <c r="G202" s="228">
        <v>0</v>
      </c>
      <c r="H202" s="239">
        <f t="shared" si="39"/>
        <v>0</v>
      </c>
      <c r="I202" s="233">
        <f>'2023-ΠΡΟΫΠ ΑΝΑ ΒΟΜ'!C21</f>
        <v>0</v>
      </c>
    </row>
    <row r="203" spans="1:9" ht="15.75" thickBot="1">
      <c r="A203" s="204"/>
      <c r="B203" s="215" t="s">
        <v>622</v>
      </c>
      <c r="C203" s="221"/>
      <c r="D203" s="240">
        <f>SUM(D184:D202)</f>
        <v>0</v>
      </c>
      <c r="E203" s="229"/>
      <c r="F203" s="240">
        <f>SUM(F184:F202)</f>
        <v>0</v>
      </c>
      <c r="G203" s="229"/>
      <c r="H203" s="240">
        <f>SUM(H184:H202)</f>
        <v>0</v>
      </c>
      <c r="I203" s="234">
        <f>SUM(I184:I202)</f>
        <v>0</v>
      </c>
    </row>
    <row r="204" spans="1:9" ht="15">
      <c r="A204" s="200" t="s">
        <v>293</v>
      </c>
      <c r="B204" s="216" t="s">
        <v>623</v>
      </c>
      <c r="C204" s="220">
        <v>0</v>
      </c>
      <c r="D204" s="239" t="e">
        <f t="shared" ref="D204:D208" si="41">$I204*C204/100</f>
        <v>#REF!</v>
      </c>
      <c r="E204" s="228">
        <v>100</v>
      </c>
      <c r="F204" s="239" t="e">
        <f t="shared" ref="F204:F208" si="42">$I204*E204/100</f>
        <v>#REF!</v>
      </c>
      <c r="G204" s="228">
        <v>0</v>
      </c>
      <c r="H204" s="239" t="e">
        <f t="shared" ref="H204:H208" si="43">$I204*G204/100</f>
        <v>#REF!</v>
      </c>
      <c r="I204" s="233" t="e">
        <f>'2023-ΠΡΟΫΠ ΑΝΑ ΒΟΜ'!#REF!</f>
        <v>#REF!</v>
      </c>
    </row>
    <row r="205" spans="1:9" ht="15">
      <c r="A205" s="200" t="s">
        <v>293</v>
      </c>
      <c r="B205" s="216" t="s">
        <v>101</v>
      </c>
      <c r="C205" s="220">
        <v>0</v>
      </c>
      <c r="D205" s="239">
        <f t="shared" si="41"/>
        <v>0</v>
      </c>
      <c r="E205" s="228">
        <v>100</v>
      </c>
      <c r="F205" s="239">
        <f t="shared" si="42"/>
        <v>0</v>
      </c>
      <c r="G205" s="228">
        <v>0</v>
      </c>
      <c r="H205" s="239">
        <f t="shared" si="43"/>
        <v>0</v>
      </c>
      <c r="I205" s="233">
        <f>'2023-ΠΡΟΫΠ ΑΝΑ ΒΟΜ'!C23</f>
        <v>0</v>
      </c>
    </row>
    <row r="206" spans="1:9" ht="15">
      <c r="A206" s="200" t="s">
        <v>293</v>
      </c>
      <c r="B206" s="216" t="s">
        <v>99</v>
      </c>
      <c r="C206" s="220">
        <v>0</v>
      </c>
      <c r="D206" s="239">
        <f t="shared" si="41"/>
        <v>0</v>
      </c>
      <c r="E206" s="228">
        <v>0</v>
      </c>
      <c r="F206" s="239">
        <f t="shared" si="42"/>
        <v>0</v>
      </c>
      <c r="G206" s="228">
        <v>100</v>
      </c>
      <c r="H206" s="239">
        <f t="shared" si="43"/>
        <v>0</v>
      </c>
      <c r="I206" s="233">
        <f>'2023-ΠΡΟΫΠ ΑΝΑ ΒΟΜ'!C24</f>
        <v>0</v>
      </c>
    </row>
    <row r="207" spans="1:9" ht="15">
      <c r="A207" s="200" t="s">
        <v>293</v>
      </c>
      <c r="B207" s="216" t="s">
        <v>98</v>
      </c>
      <c r="C207" s="220">
        <v>0</v>
      </c>
      <c r="D207" s="239">
        <f t="shared" si="41"/>
        <v>0</v>
      </c>
      <c r="E207" s="228">
        <v>100</v>
      </c>
      <c r="F207" s="239">
        <f t="shared" si="42"/>
        <v>0</v>
      </c>
      <c r="G207" s="228">
        <v>0</v>
      </c>
      <c r="H207" s="239">
        <f t="shared" si="43"/>
        <v>0</v>
      </c>
      <c r="I207" s="233">
        <f>'2023-ΠΡΟΫΠ ΑΝΑ ΒΟΜ'!C25</f>
        <v>0</v>
      </c>
    </row>
    <row r="208" spans="1:9" ht="15.75" thickBot="1">
      <c r="A208" s="373" t="s">
        <v>293</v>
      </c>
      <c r="B208" s="374" t="s">
        <v>733</v>
      </c>
      <c r="C208" s="378">
        <v>0</v>
      </c>
      <c r="D208" s="239">
        <f t="shared" si="41"/>
        <v>0</v>
      </c>
      <c r="E208" s="379">
        <v>0</v>
      </c>
      <c r="F208" s="239">
        <f t="shared" si="42"/>
        <v>0</v>
      </c>
      <c r="G208" s="379">
        <v>100</v>
      </c>
      <c r="H208" s="239">
        <f t="shared" si="43"/>
        <v>0</v>
      </c>
      <c r="I208" s="380">
        <f>'2023-ΠΡΟΫΠ ΑΝΑ ΒΟΜ'!C26</f>
        <v>0</v>
      </c>
    </row>
    <row r="209" spans="2:9" ht="15.75" thickBot="1">
      <c r="B209" s="217" t="s">
        <v>647</v>
      </c>
      <c r="C209" s="222"/>
      <c r="D209" s="244" t="e">
        <f>SUM(D203:D208)</f>
        <v>#REF!</v>
      </c>
      <c r="E209" s="222"/>
      <c r="F209" s="244" t="e">
        <f>SUM(F203:F208)</f>
        <v>#REF!</v>
      </c>
      <c r="G209" s="230"/>
      <c r="H209" s="244" t="e">
        <f>SUM(H203:H208)</f>
        <v>#REF!</v>
      </c>
      <c r="I209" s="235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2023-ΠΡΟΥΠΟΛΟΓΙΣΜΟΣ_ΑΝΑ (ΚΑΕ)</vt:lpstr>
      <vt:lpstr>2023 ΠΡΟΥΠΟΛΟΓΙΣΜΟΣ</vt:lpstr>
      <vt:lpstr>2023-ΠΡΟΫΠ ΑΝΑ ΒΟΜ</vt:lpstr>
      <vt:lpstr>Επιμερισμός</vt:lpstr>
      <vt:lpstr>'2023-ΠΡΟΫΠ ΑΝΑ ΒΟΜ'!Print_Area</vt:lpstr>
      <vt:lpstr>'2023-ΠΡΟΥΠΟΛΟΓΙΣΜΟΣ_ΑΝΑ (ΚΑΕ)'!Print_Titles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2020-11-20T13:35:49Z</cp:lastPrinted>
  <dcterms:created xsi:type="dcterms:W3CDTF">2011-04-04T07:35:35Z</dcterms:created>
  <dcterms:modified xsi:type="dcterms:W3CDTF">2023-08-02T07:08:45Z</dcterms:modified>
</cp:coreProperties>
</file>