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09_\"/>
    </mc:Choice>
  </mc:AlternateContent>
  <bookViews>
    <workbookView xWindow="-120" yWindow="-120" windowWidth="29040" windowHeight="15720" firstSheet="3" activeTab="3"/>
  </bookViews>
  <sheets>
    <sheet name="2024" sheetId="5" r:id="rId1"/>
    <sheet name="2025" sheetId="17" r:id="rId2"/>
    <sheet name="2026" sheetId="18" r:id="rId3"/>
    <sheet name="2027" sheetId="1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9" l="1"/>
  <c r="H6" i="18"/>
  <c r="H6" i="17"/>
  <c r="H6" i="5"/>
  <c r="E65" i="5"/>
  <c r="E102" i="19" l="1"/>
  <c r="J101" i="19"/>
  <c r="I101" i="19"/>
  <c r="H101" i="19"/>
  <c r="G101" i="19"/>
  <c r="F101" i="19"/>
  <c r="E101" i="19"/>
  <c r="J86" i="19"/>
  <c r="I86" i="19"/>
  <c r="H86" i="19"/>
  <c r="G86" i="19"/>
  <c r="F86" i="19"/>
  <c r="E102" i="18"/>
  <c r="J101" i="18"/>
  <c r="I101" i="18"/>
  <c r="H101" i="18"/>
  <c r="G101" i="18"/>
  <c r="F101" i="18"/>
  <c r="E101" i="18"/>
  <c r="J86" i="18"/>
  <c r="I86" i="18"/>
  <c r="H86" i="18"/>
  <c r="G86" i="18"/>
  <c r="F86" i="18"/>
  <c r="E58" i="18"/>
  <c r="J57" i="18"/>
  <c r="I57" i="18"/>
  <c r="H57" i="18"/>
  <c r="G57" i="18"/>
  <c r="F57" i="18"/>
  <c r="E57" i="18"/>
  <c r="E58" i="19"/>
  <c r="J57" i="19"/>
  <c r="I57" i="19"/>
  <c r="H57" i="19"/>
  <c r="G57" i="19"/>
  <c r="F57" i="19"/>
  <c r="E57" i="19"/>
  <c r="E41" i="19"/>
  <c r="J40" i="19"/>
  <c r="I40" i="19"/>
  <c r="H40" i="19"/>
  <c r="G40" i="19"/>
  <c r="F40" i="19"/>
  <c r="E40" i="19"/>
  <c r="E29" i="19"/>
  <c r="J28" i="19"/>
  <c r="I28" i="19"/>
  <c r="H28" i="19"/>
  <c r="G28" i="19"/>
  <c r="F28" i="19"/>
  <c r="E28" i="19"/>
  <c r="E13" i="19"/>
  <c r="J12" i="19"/>
  <c r="I12" i="19"/>
  <c r="H12" i="19"/>
  <c r="G12" i="19"/>
  <c r="F12" i="19"/>
  <c r="E12" i="19"/>
  <c r="E41" i="18"/>
  <c r="J40" i="18"/>
  <c r="I40" i="18"/>
  <c r="H40" i="18"/>
  <c r="G40" i="18"/>
  <c r="F40" i="18"/>
  <c r="E40" i="18"/>
  <c r="E29" i="18"/>
  <c r="J28" i="18"/>
  <c r="I28" i="18"/>
  <c r="H28" i="18"/>
  <c r="G28" i="18"/>
  <c r="F28" i="18"/>
  <c r="E28" i="18"/>
  <c r="E13" i="18"/>
  <c r="J12" i="18"/>
  <c r="I12" i="18"/>
  <c r="H12" i="18"/>
  <c r="G12" i="18"/>
  <c r="F12" i="18"/>
  <c r="E12" i="18"/>
  <c r="E102" i="17"/>
  <c r="J101" i="17"/>
  <c r="I101" i="17"/>
  <c r="H101" i="17"/>
  <c r="G101" i="17"/>
  <c r="F101" i="17"/>
  <c r="E101" i="17"/>
  <c r="J86" i="17"/>
  <c r="I86" i="17"/>
  <c r="H86" i="17"/>
  <c r="G86" i="17"/>
  <c r="F86" i="17"/>
  <c r="E41" i="17"/>
  <c r="J40" i="17"/>
  <c r="I40" i="17"/>
  <c r="H40" i="17"/>
  <c r="G40" i="17"/>
  <c r="F40" i="17"/>
  <c r="E40" i="17"/>
  <c r="E58" i="17"/>
  <c r="J57" i="17"/>
  <c r="I57" i="17"/>
  <c r="H57" i="17"/>
  <c r="G57" i="17"/>
  <c r="F57" i="17"/>
  <c r="E57" i="17"/>
  <c r="E29" i="17"/>
  <c r="J28" i="17"/>
  <c r="I28" i="17"/>
  <c r="H28" i="17"/>
  <c r="G28" i="17"/>
  <c r="F28" i="17"/>
  <c r="E28" i="17"/>
  <c r="E13" i="17"/>
  <c r="J12" i="17"/>
  <c r="I12" i="17"/>
  <c r="H12" i="17"/>
  <c r="G12" i="17"/>
  <c r="F12" i="17"/>
  <c r="E12" i="17"/>
  <c r="E102" i="5"/>
  <c r="F101" i="5"/>
  <c r="G101" i="5"/>
  <c r="H101" i="5"/>
  <c r="I101" i="5"/>
  <c r="J101" i="5"/>
  <c r="E101" i="5"/>
  <c r="F86" i="5"/>
  <c r="G86" i="5"/>
  <c r="H86" i="5"/>
  <c r="I86" i="5"/>
  <c r="J86" i="5"/>
  <c r="E58" i="5"/>
  <c r="F57" i="5"/>
  <c r="G57" i="5"/>
  <c r="H57" i="5"/>
  <c r="I57" i="5"/>
  <c r="J57" i="5"/>
  <c r="E57" i="5"/>
  <c r="E41" i="5"/>
  <c r="F40" i="5"/>
  <c r="G40" i="5"/>
  <c r="H40" i="5"/>
  <c r="I40" i="5"/>
  <c r="J40" i="5"/>
  <c r="E40" i="5"/>
  <c r="E29" i="5"/>
  <c r="F28" i="5"/>
  <c r="G28" i="5"/>
  <c r="H28" i="5"/>
  <c r="I28" i="5"/>
  <c r="J28" i="5"/>
  <c r="E28" i="5"/>
  <c r="F12" i="5"/>
  <c r="G12" i="5"/>
  <c r="H12" i="5"/>
  <c r="I12" i="5"/>
  <c r="J12" i="5"/>
  <c r="E12" i="5"/>
  <c r="E65" i="19"/>
  <c r="E65" i="18"/>
  <c r="E64" i="19"/>
  <c r="E62" i="19"/>
  <c r="E62" i="18"/>
  <c r="E65" i="17"/>
  <c r="E62" i="17"/>
  <c r="E87" i="18" l="1"/>
  <c r="E86" i="18"/>
  <c r="E86" i="19"/>
  <c r="E87" i="19"/>
  <c r="E103" i="19" s="1"/>
  <c r="E103" i="18"/>
  <c r="E87" i="17"/>
  <c r="E103" i="17"/>
  <c r="E86" i="17"/>
  <c r="E62" i="5" l="1"/>
  <c r="E13" i="5"/>
  <c r="E87" i="5" l="1"/>
  <c r="E103" i="5" s="1"/>
  <c r="E86" i="5"/>
</calcChain>
</file>

<file path=xl/sharedStrings.xml><?xml version="1.0" encoding="utf-8"?>
<sst xmlns="http://schemas.openxmlformats.org/spreadsheetml/2006/main" count="2208" uniqueCount="263">
  <si>
    <t>E2.1 Ετήσιος προγραμματισμός και κατανομή της χρηματοδότησης για το σύνολο των διαθέσιμων πηγών για την επόμενη τετραετία | 2024-2027</t>
  </si>
  <si>
    <t>Προτεραιότητα:</t>
  </si>
  <si>
    <t>Εκπαίδευση</t>
  </si>
  <si>
    <t xml:space="preserve">Τακτικός  Προϋπολογισμός </t>
  </si>
  <si>
    <t xml:space="preserve">Κρατικός  Προϋπολογισμός </t>
  </si>
  <si>
    <t>ΕΣΠΑ</t>
  </si>
  <si>
    <t>Ίδιοι Πόροι (ΕΛΚΕ, ΕΑΔΠ, κλπ)</t>
  </si>
  <si>
    <t>ΠΔΕ (ΕΘΝΙΚΟΙ ΠΟΡΟΙ)</t>
  </si>
  <si>
    <t>Άλλες πηγές (π.χ. ΕΤΕ, ΣΔΙΤ)</t>
  </si>
  <si>
    <t>Παρατηρήσεις-Σχόλια</t>
  </si>
  <si>
    <t>Στρατηγικός Στόχος 1:</t>
  </si>
  <si>
    <t>Ποιοτική αναβάθμιση των κύκλων Προγραμμάτων σπουδών &amp; Ενίσχυση πρόσθετων εκπαιδευτικών δραστηριοτήτων</t>
  </si>
  <si>
    <t>Επιμέρους Στόχοι:</t>
  </si>
  <si>
    <t>Δράσεις:</t>
  </si>
  <si>
    <t xml:space="preserve">1.1 </t>
  </si>
  <si>
    <t xml:space="preserve">Αναβάθμιση Προπτυχιακών Προγραμμάτων Σπουδών </t>
  </si>
  <si>
    <t>1.1.1</t>
  </si>
  <si>
    <t>Επικαιροποίηση και Αναθεώρηση ΠΠΣ, σύμφωνα με διεθνή πρότυπα και αποτελέσματα αξιολόγησης &amp; πιστοποίησης</t>
  </si>
  <si>
    <t>__</t>
  </si>
  <si>
    <t>Πραγματοποιείται στο πλαίσιο λειτουργίας των αρμόδιων συλλογικών Οργάνων (Συνέλευση, ΟΜΕΑ, Σύγκλητος) και δεν επιφέρει οικονομική επιβάρυνση στον Π/Υ του Ιδρύματος</t>
  </si>
  <si>
    <t>1.1.2</t>
  </si>
  <si>
    <t xml:space="preserve">Σύνδεση ΠΠΣ με την αγορά εργασίας </t>
  </si>
  <si>
    <t>Οι 352.651 € αναλογούν στο μέσο ετήσιο λειτουργικό κόστος δομής και Π/Υ αποζημίωσης Πρακτικής Άσκησης Φοιτητών/τριών. 
Στις 165.000€ περίπου 150.000€ ετησίως αντιστοιχούν στην Πρακτική Άσκηση μέσω Erasmus. Στις υπόλοιπες 15.000€ δεν συμπεριλαμβάνεται η χρηματοδοτική συμμετοχή από τους Φορείς Υποδοχής.</t>
  </si>
  <si>
    <t>1.1.3</t>
  </si>
  <si>
    <t xml:space="preserve">Σύνδεση ΠΠΣ με εξωτερικούς stakeholders - Απόφοιτοι  </t>
  </si>
  <si>
    <t>Αξιοποίηση των υπηρεσιών του Γραφείου Διασύνδεσης του Ιδρύματος, καθώς και της λειτουργίας του Συλλόγου Αποφοίτων Πανεπιστημίου Αιγαίου (ΣΑΠΑ). Το κόστος αφορά σε δραστηριότητες του Ιδρύματος με τον ΣΑΠΑ</t>
  </si>
  <si>
    <t>1.2</t>
  </si>
  <si>
    <t xml:space="preserve">Σχεδιασμός και υλοποίηση νέων Ξενόγλωσσων Προπτυχιακών Προγραμμάτων Σπουδών </t>
  </si>
  <si>
    <t>1.2.1</t>
  </si>
  <si>
    <t xml:space="preserve">Σχεδιασμός και υλοποίηση Ξενόγλωσσων ΠΠΣ </t>
  </si>
  <si>
    <t>1.3</t>
  </si>
  <si>
    <t>Αναβάθμιση Μεταπτυχιακών Προγραμμάτων Σπουδών</t>
  </si>
  <si>
    <t>1.3.1</t>
  </si>
  <si>
    <t>Επικαιροποίηση και Αναθεώρηση ΠΜΣ στο πλαίσιο του ΕΣΔΠ</t>
  </si>
  <si>
    <t>1.4</t>
  </si>
  <si>
    <t xml:space="preserve">	Σχεδιασμός και υλοποίηση νέων Ξενόγλωσσων Μεταπτυχιακών Προγραμμάτων Σπουδών </t>
  </si>
  <si>
    <t>1.4.1</t>
  </si>
  <si>
    <t>Σχεδιασμός και υλοποίηση Ξενόγλωσσων ΠΜΣ</t>
  </si>
  <si>
    <t>1.5</t>
  </si>
  <si>
    <t xml:space="preserve">Αναβάθμιση Κέντρου Δια Βίου Εκπαίδευσης </t>
  </si>
  <si>
    <t>1.5.1</t>
  </si>
  <si>
    <t>Ανάπτυξη Προγραμμάτων e-learning και Θ.Σ.</t>
  </si>
  <si>
    <t>ΣΥΝΟΛΟ/ΚΑΤΗΓΟΡΙΑ</t>
  </si>
  <si>
    <t>ΓΕΝ. ΣΥΝΟΛΟ</t>
  </si>
  <si>
    <t xml:space="preserve"> Έρευνα</t>
  </si>
  <si>
    <t>Στρατηγικός Στόχος 2:</t>
  </si>
  <si>
    <t>Ενίσχυση της Έρευνας &amp; Διεπιστημονικών συνεργασιών και εφαρμογών</t>
  </si>
  <si>
    <t xml:space="preserve">2.1 </t>
  </si>
  <si>
    <t>Ενίσχυση Εξωστρέφειας, Συνεργασίας και Δικτύωσης</t>
  </si>
  <si>
    <t>2.1.1</t>
  </si>
  <si>
    <t>Επέκταση συνεργασιών με ερευνητικά ιδρύματα, κοινωνικούς φορείς και οργανισμούς, στην Ελλάδα και διεθνώς</t>
  </si>
  <si>
    <t>Κόστος Συνδρομών 40.000 από Τακτικό Π/Υ σε δίκτυα όπως CERN, EIT, EUA, Black Sea Un. κτλ</t>
  </si>
  <si>
    <t>2.1.2</t>
  </si>
  <si>
    <t>Ανάπτυξη πλαισίου δράσεων εξωστρέφειας</t>
  </si>
  <si>
    <t>Διοργάνωση/συμμετοχή σε Συνέδρια, Ημερίδες, Workshops &amp; βλ. Π/Υ Δράσης 2.4.1</t>
  </si>
  <si>
    <t>2.1.3</t>
  </si>
  <si>
    <t>Υλοποίηση διαγωνισμών για καινοτόμες επιχειρηματικές ιδέες και δράσεις με κοινωνικό αποτύπωμα</t>
  </si>
  <si>
    <t>2.2</t>
  </si>
  <si>
    <t xml:space="preserve">Ενδυνάμωση του Ερευνητικού Δυναμικού του Ιδρύματος και Ενίσχυση των υφιστάμενων Ερευνητικών Εργαστηρίων </t>
  </si>
  <si>
    <t>2.2.1</t>
  </si>
  <si>
    <t>Ενίσχυση των υπαρχόντων και ανάπτυξη νέων ψηφιακών, επιχειρηματικών και επικοινωνιακών δεξιοτήτων στο ανθρώπινο ερευνητικό δυναμικό</t>
  </si>
  <si>
    <t>Βλ. 3.2.3 &amp; 2.4.1.</t>
  </si>
  <si>
    <t>2.2.2</t>
  </si>
  <si>
    <t>Προσέλκυση νέων ερευνητών από την ελληνική και τη διεθνή ερευνητική κοινότητα</t>
  </si>
  <si>
    <t>2.2.3</t>
  </si>
  <si>
    <t xml:space="preserve">Συστηματική αξιοποίηση εθνικών και διεθνών προγραμμάτων για την ενίσχυση και υποστήριξη των ερευνητικών υποδομών του ιδρύματος  </t>
  </si>
  <si>
    <t>2.3</t>
  </si>
  <si>
    <t>Διεξαγωγή έρευνας υψηλού επιπέδου και συμβολή στην υλοποίηση Εθνικών και Διεθνών Πολιτικών</t>
  </si>
  <si>
    <t>2.3.1</t>
  </si>
  <si>
    <t xml:space="preserve">Υποστήριξη των ερευνητών στην αναζήτηση και υποβολή προτάσεων σε ανταγωνιστικά ελληνικά και διεθνή ερευνητικά προγράμματα  </t>
  </si>
  <si>
    <t>Συμβάσεις Εξωτερικών Συνεργατών για την υποστήριξη προτάσεων - δεν περιλαμβάνεται το κόστος των υπηρεσιών που παρέχονται από το μόνιμο προσωπικό.
Βλ &amp; 3.2.3</t>
  </si>
  <si>
    <t>2.3.2</t>
  </si>
  <si>
    <t>Προβολή και ανάπτυξη του προγράμματος ενίσχυσης της έρευνας με χρηματοδότηση ερευνητικών έργων από κονδύλια του ΕΛΚΕ του ιδρύματος</t>
  </si>
  <si>
    <t>Βλ. Οδηγό Χρηματοδότησης και Διαχείρισης του
ΕΛΚΕ., Άρθρο 13</t>
  </si>
  <si>
    <t>2.3.3</t>
  </si>
  <si>
    <t xml:space="preserve">Σύστημα Καταγραφής Επιστημονικών Δημοσιεύσεων των ερευνητών του Ιδρύματος </t>
  </si>
  <si>
    <t>Το κόστος λειτουργίας/συντήρησης και ενημέρωσης του συστήματος καταγραφής καλύπτεται μέσα από τη λειτουργία του ΠΣ της ΜΟΔΙΠ και της (δωρεάν) διεπαφής αυτού με το ΠΣ "Αλεξάνδρεια"</t>
  </si>
  <si>
    <t>2.4</t>
  </si>
  <si>
    <t xml:space="preserve">Διάχυση και Αξιοποίηση Ερευνητικών Αποτελεσμάτων - Ενίσχυση της Ανοικτής Επιστήμης και της Καινοτομίας </t>
  </si>
  <si>
    <t>2.4.1</t>
  </si>
  <si>
    <t>Λειτουργία Γραφείου Μεταφοράς Τεχνολογίας, δημιουργία και εφαρμογή σχετικού Πλαισίου Διαχείρισης Πνευματικής Ιδιοκτησίας</t>
  </si>
  <si>
    <t>Μέσο ετήσιο λειτουργικό κόστος Δομής</t>
  </si>
  <si>
    <t>2.4.2</t>
  </si>
  <si>
    <t>Ανάπτυξη και υλοποίηση δράσεων υποστήριξης της Καινοτομίας και Επιχειρηματικότητας, για την ευρύτερη αξιοποίηση των ερευνητικών αποτελεσμάτων του ιδρύματος</t>
  </si>
  <si>
    <t>Σύνδεση με την κοινωνία</t>
  </si>
  <si>
    <t>Στρατηγικός Στόχος 3:</t>
  </si>
  <si>
    <t>Συστηματικοποίηση και θεσμοθέτηση της συμβολής του Πανεπιστημίου στις κοινωνίες του Αιγαίου Πελάγους</t>
  </si>
  <si>
    <t xml:space="preserve">3.1 </t>
  </si>
  <si>
    <t>Θεσμοθέτηση Δομών ευρύτερης Κοινωνικής Ωφέλειας</t>
  </si>
  <si>
    <t>3.1.1</t>
  </si>
  <si>
    <t>Θεσμοθέτηση Δομών Περιβαλλοντικής Διαχείρισης (Επιτροπές Πράσινο Πανεπιστήμιο &amp; Μπλε Ανάπτυξη)</t>
  </si>
  <si>
    <t>Οι διαδικτυακές συνεδριάσεις και η εν γένει λειτουγία των Επιτροπών δεν επιφέρει οικονομική επιβάρυνση στον Π/Υ του Ιδρύματος</t>
  </si>
  <si>
    <t>3.1.2</t>
  </si>
  <si>
    <t>Ανάπτυξη Δομών Κοινωνικών Παρεμβάσεων (Συμβουλευτικών  Σταθμών, Επιτροπή φύλου, Παρατηρητήριο Προσφύγων)</t>
  </si>
  <si>
    <t>Μέσο ετήσιο λειτουργικό κόστος Δομών, όπως Συμβάσεις Ψυχολόγων Συμβουλευτικού Σταθμού</t>
  </si>
  <si>
    <t>3.2</t>
  </si>
  <si>
    <t xml:space="preserve">Θεσμοθέτηση Συμβουλευτικής Λειτουργίας Πανεπιστημίου προς τις τοπικές αυτοδιοικήσεις  </t>
  </si>
  <si>
    <t>3.2.1</t>
  </si>
  <si>
    <t>Σύναψη μνημονίων και Πρωτοκόλλων συνεργασίας με Δήμους και Περιφέρειες</t>
  </si>
  <si>
    <t>Πραγματοποιείται βάσει της Διεργασίας 9 του Εγχειριδίου ΕΣΔΠ και δεν επιφέρει οικονομική επιβάρυνση στον Π/Υ του Ιδρύματος</t>
  </si>
  <si>
    <t>3.2.2</t>
  </si>
  <si>
    <t>Προσέλκυση Ευρωπαϊκών πόρων σε συνεργασία με Περιφέρειες και Δήμους</t>
  </si>
  <si>
    <t>Οι διαδικτυακές συνατήσεις εργασίας και η εν γένει λειτουγία των ομάδων εργασίας δεν επιφέρει οικονομική επιβάρυνση στον Π/Υ του Ιδρύματος</t>
  </si>
  <si>
    <t>3.2.3</t>
  </si>
  <si>
    <t xml:space="preserve">Υπηρεσίες ερευνητικής συμβουλευτικής </t>
  </si>
  <si>
    <t xml:space="preserve">Συμβάσεις Εξωτερικών Συνεργατών για την υποστήριξη προτάσεων - δεν περιλαμβάνεται το κόστος των υπηρεσιών που παρέχονται από το μόνιμο προσωπικό.
Βλ &amp; 2.3.1. </t>
  </si>
  <si>
    <t>3.2.4</t>
  </si>
  <si>
    <t>Διαγωνισμοί Περιφερειακής Καινοτομίας</t>
  </si>
  <si>
    <t>Βλ. Π/Υ Δράσης 2.4.1</t>
  </si>
  <si>
    <t>3.3</t>
  </si>
  <si>
    <t>Συμμετοχή του Ιδρύματος σε δράσεις για θέματα σχετικά με του 17 στρατηγικούς άξονες της Βιώσιμης Ανάπτυξης (SDGs)</t>
  </si>
  <si>
    <t>3.3.1</t>
  </si>
  <si>
    <t>Σύστημα Καταγραφής Δεδομένων για θέματα σχετικά με τους 17 στρατηγικούς άξονες της Βιώσιμης Ανάπτυξης (SDGs)</t>
  </si>
  <si>
    <t>Πραγματοποιείται από την Υπηρεσία Διαφάλισης Ποιότητας της ΜΟΔΙΠ στο πλαίσιο των αρμοδιοτήτων της (Βλ. Εσωτερικό Κανονισμό Λειτουργίας ΜΟΔΙΠ), υποστηρίζεται από το Π.Σ. της  και δεν επιφέρει οικονομική επιβάρυνση στον Π/Υ του Ιδρύματος</t>
  </si>
  <si>
    <t>Διεθνοποίηση</t>
  </si>
  <si>
    <t>Στρατηγικός Στόχος 4:</t>
  </si>
  <si>
    <t xml:space="preserve">Ποιοτική αναβάθμιση διεθνούς διάστασης των εκπαιδευτικών και ερευνητικών δράσεων του Ιδρύματος </t>
  </si>
  <si>
    <t xml:space="preserve">4.1 </t>
  </si>
  <si>
    <t>Σχεδιασμός και Ανάπτυξη Προγραμμάτων Σπουδών σε συνεργασία με διεθνείς φορείς και ιδρύματα</t>
  </si>
  <si>
    <t>4.1.1</t>
  </si>
  <si>
    <t>Δημιουργία Διεθνών Διιδρυματικών ΠΠΣ (ERUA)</t>
  </si>
  <si>
    <t>4.1.2</t>
  </si>
  <si>
    <t>Ανάπτυξη Διεθνών Διιδρυιματικών Προγραμμάτων Μεταπτυχιακών Σπουδών (Mundus)</t>
  </si>
  <si>
    <t>4.1.3</t>
  </si>
  <si>
    <r>
      <rPr>
        <sz val="11"/>
        <color rgb="FF000000"/>
        <rFont val="Calibri"/>
        <family val="2"/>
        <charset val="161"/>
        <scheme val="minor"/>
      </rPr>
      <t>Σχεδιασμός και Ανάπτυξη Διεθνών Διιδρυματικών</t>
    </r>
    <r>
      <rPr>
        <sz val="11"/>
        <color rgb="FFFFFF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 xml:space="preserve">Μεταδιδακτορικών Προγραμμάτων Σπουδών </t>
    </r>
  </si>
  <si>
    <t>4.1.4</t>
  </si>
  <si>
    <t>Παροχή επιλεγμένων μαθημάτων ΠΠΣ σε ξένη γλώσσα</t>
  </si>
  <si>
    <t>4.1.5</t>
  </si>
  <si>
    <t>Ανάπτυξη επιλεγμένων Θερινών Σχολείων και εντατικών προγραμμάτων εκπαίδευσης σε ξένη γλώσσα</t>
  </si>
  <si>
    <t>4.2</t>
  </si>
  <si>
    <t>Ανάπτυξη Διεθνών συνεργασιών και αμοιβαίες ανταλλαγές φοιτητών/τριών και ακαδημαϊκού προσωπικού</t>
  </si>
  <si>
    <t>4.2.1</t>
  </si>
  <si>
    <t>Ενίσχυση νέων Συνεργασιών σύμφωνα με το “University of the Aegean Policy Statement of the ERASMUS Charter for Higher Education”</t>
  </si>
  <si>
    <t>Βλ. &amp; 1.1.2</t>
  </si>
  <si>
    <t>4.2.2</t>
  </si>
  <si>
    <t>Ενίσχυση διμερών συνεργασιών με Ιδρύματα της αλλοδαπής για ερευνητικό και λοιπό επιστημονικό έργο</t>
  </si>
  <si>
    <t>4.2.3</t>
  </si>
  <si>
    <t>Ανάπτυξη και λειτουργία Online Chinese Classroom για την εκμάθηση της κινεζικής γλώσσας στην κοινότητα του Πανεπιστημίου Αιγαίου</t>
  </si>
  <si>
    <t>4.2.4</t>
  </si>
  <si>
    <t>Δημιουργία και λειτουργία Online Testing Center της κινεζικής γλώσσας στο Πανεπιστήμιο Αιγαίου</t>
  </si>
  <si>
    <t>4.2.5</t>
  </si>
  <si>
    <t>Ίδρυση Κέντρου Κινεζικής Γλώσσας και Πολιτισμού στο Πανεπιστήμιο Αιγαίου</t>
  </si>
  <si>
    <t>4.3</t>
  </si>
  <si>
    <t>Προβολή Έργου του Πανεπιστημίου διεθνώς</t>
  </si>
  <si>
    <t>4.3.1</t>
  </si>
  <si>
    <t xml:space="preserve">Συστηματική, οργανωμένη και πολύπλευρη προβολή σε διεθνές επίπεδο, όλων των διαστάσεων του έργου και των δραστηριοτήτων του Πανεπιστημίου Αιγαίου </t>
  </si>
  <si>
    <t>4.3.2</t>
  </si>
  <si>
    <t>Συμμετοχή σε Διεθνείς Ακαδημαϊκές Κατατάξεις</t>
  </si>
  <si>
    <t>Πανεπιστημιακό περιβάλλον</t>
  </si>
  <si>
    <t>Στρατηγικός Στόχος 5:</t>
  </si>
  <si>
    <t xml:space="preserve">Ποιοτική αναβάθμιση του εσωτερικού περιβάλλοντος του Ιδρύματος </t>
  </si>
  <si>
    <t xml:space="preserve">5.1 </t>
  </si>
  <si>
    <t xml:space="preserve">Υποστήριξη Εσωτερικής Λειτουργίας Ιδρύματος </t>
  </si>
  <si>
    <t>5.1.1</t>
  </si>
  <si>
    <t xml:space="preserve">Πάγιες Δαπάνες Λειτουργίας </t>
  </si>
  <si>
    <t>5.1.2</t>
  </si>
  <si>
    <t xml:space="preserve">Δαπάνες Φύλαξης και Ασφάλειας </t>
  </si>
  <si>
    <t>5.1.3</t>
  </si>
  <si>
    <t xml:space="preserve">Δαπάνες Καθαριότητας </t>
  </si>
  <si>
    <t>5.1.4</t>
  </si>
  <si>
    <t xml:space="preserve">Δαπάνες Ψηφιακών Υπηρεσιών </t>
  </si>
  <si>
    <t>5.1.5</t>
  </si>
  <si>
    <t xml:space="preserve">Δαπάνες Λειτουργίας Βιβλιοθήκης </t>
  </si>
  <si>
    <t>5.1.6</t>
  </si>
  <si>
    <t xml:space="preserve">Δαπάνες Ανάπτυξης δικτύου Βιβλιοθηκών </t>
  </si>
  <si>
    <t>5.1.7</t>
  </si>
  <si>
    <t xml:space="preserve">Δαπάνες για την Έρευνα </t>
  </si>
  <si>
    <t>Βλ. 5.6.4 &amp; 5.1.7  (το 25% περίπου αφορά αμοιβές μόνιμου προσωπικού)</t>
  </si>
  <si>
    <t>5.2</t>
  </si>
  <si>
    <t>Υποστήριξη  Φοιτητικής Μέριμνας</t>
  </si>
  <si>
    <t>5.2.1</t>
  </si>
  <si>
    <t xml:space="preserve">Δαπάνες Σίτισης </t>
  </si>
  <si>
    <t>5.2.2</t>
  </si>
  <si>
    <t xml:space="preserve">Δαπάνες Στέγασης </t>
  </si>
  <si>
    <t>5.3</t>
  </si>
  <si>
    <t>Αναβάθμιση κτηριακών υποδομών</t>
  </si>
  <si>
    <t>5.3.1</t>
  </si>
  <si>
    <t>Συντήρηση/βελτίωση υφιστάμενων υποδομών</t>
  </si>
  <si>
    <t>5.3.2</t>
  </si>
  <si>
    <t>Ενεργειακή αναβάθμιση κτηριακών υποδομών</t>
  </si>
  <si>
    <t>5.3.3</t>
  </si>
  <si>
    <t>Επέκταση &amp; νέες κτηριακές υποδομές</t>
  </si>
  <si>
    <t>5.3.4</t>
  </si>
  <si>
    <t>Σχεδιασμός και Ανάπτυξη Τεχνολογικών Πάρκων ή Future Labs</t>
  </si>
  <si>
    <t>5.4</t>
  </si>
  <si>
    <t>Αναβάθμιση τεχνολογικών υποδομών</t>
  </si>
  <si>
    <t>5.4.1</t>
  </si>
  <si>
    <t>Αναβάθμιση υπολογιστικών και δικτυακών υποδομών</t>
  </si>
  <si>
    <t>5.4.2</t>
  </si>
  <si>
    <t>Αναβάθμιση υπηρεσιών προς τους χρήστες (εκπαιδευτικές πλατφόρμες, ερευνητικές πλατφόρμες, τηλεσυνεργασία)</t>
  </si>
  <si>
    <t>5.4.3</t>
  </si>
  <si>
    <t xml:space="preserve">Σχεδιασμός και Αναβάθμιση υπηρεσιών πρόσβασης ευρύτερου κοινού </t>
  </si>
  <si>
    <t>5.5</t>
  </si>
  <si>
    <t>Αναβάθμιση λειτουργίας Διοικητικών Υπηρεσιών</t>
  </si>
  <si>
    <t>5.5.1</t>
  </si>
  <si>
    <t>Ανάπτυξη ικανοτήτων και δεξιοτήτων  διοικητικού  προσωπικού (+ 2% ποσοστό εκπαίδευσης ετησίως από ERUA)</t>
  </si>
  <si>
    <t>5.6</t>
  </si>
  <si>
    <t>Ενίσχυση Στελέχωσης (ακαδημαϊκό, ερευνητικό, διοικητικό προσωπικό</t>
  </si>
  <si>
    <t>5.6.1</t>
  </si>
  <si>
    <t xml:space="preserve">Αύξηση μελών ΔΕΠ </t>
  </si>
  <si>
    <t>40 (10 ανά έτος)</t>
  </si>
  <si>
    <t>5.6.2</t>
  </si>
  <si>
    <t>Αύξηση λοιπού εκπαιδευτικού προσωπικού (ΕΕΠ, ΕΔΙΠ, ΕΤΕΠ)</t>
  </si>
  <si>
    <t>8 (2 ανά έτος)</t>
  </si>
  <si>
    <t>5.6.3</t>
  </si>
  <si>
    <t xml:space="preserve">Αύξηση μη μόνιμου διδακτικού προσωπικού </t>
  </si>
  <si>
    <t>36 (9 θέσεις δεκάμηνης διάρκειας ανά έτος) - άρθρο 173 ν.4957/2022 &amp; 47 θέσεις από έργο ΕΣΠΑ</t>
  </si>
  <si>
    <t>5.6.4</t>
  </si>
  <si>
    <t xml:space="preserve">Αύξηση ερευνητικού προσωπικού </t>
  </si>
  <si>
    <t>5.6.5</t>
  </si>
  <si>
    <t xml:space="preserve">Αύξηση διοικητικού προσωπικού </t>
  </si>
  <si>
    <t>12 (4 θέσεις ανά έτος - εκτός 2024, καθώς και από τον προγραμματισμό προσλήψεων έτους 2024 το Π.Α. δεν έλαβε θέσεις διοικητικού προσωπικού)</t>
  </si>
  <si>
    <t>5.7</t>
  </si>
  <si>
    <t>Προσέλκυση δωρεών γης και κτηρίων</t>
  </si>
  <si>
    <t>5.7.1</t>
  </si>
  <si>
    <t>Δράσεις Προσέλκυσης δωρεών γης και κτηρίων</t>
  </si>
  <si>
    <t>5.8</t>
  </si>
  <si>
    <t>Προσβασιμότητα ατόμων με αναπηρία &amp; ειδικές εκπαιδευτικές ανάγκες</t>
  </si>
  <si>
    <t>5.8.1</t>
  </si>
  <si>
    <t>Διασφάλιση Ποιότητας</t>
  </si>
  <si>
    <t>Στρατηγικός Στόχος 6:</t>
  </si>
  <si>
    <t xml:space="preserve">Αναβάθμιση και Εφαρμογή Ολοκληρωμένου Συστήματος Διασφάλισης Ποιότητας </t>
  </si>
  <si>
    <t xml:space="preserve">6.1 </t>
  </si>
  <si>
    <t xml:space="preserve">Αναβάθμιση Διαδικασιών Αξιολόγησης και Πιστοποίησης Ιδρύματος </t>
  </si>
  <si>
    <t>6.1.1</t>
  </si>
  <si>
    <t>Ενίσχυση τυποποιημένων  διαδικασιών αξιολόγησης και πιστοποίησης Ιδρύματος</t>
  </si>
  <si>
    <t>Βλ. 6.5.2</t>
  </si>
  <si>
    <t>6.1.2</t>
  </si>
  <si>
    <t xml:space="preserve">Ενίσχυση εκπαίδευσης ακαδημαϊκής ηγεσίας και διοικητικού προσωπικού Ιδρύματος σε ζητήματα διασφάλισης ποιότητας. </t>
  </si>
  <si>
    <t>6.1.3</t>
  </si>
  <si>
    <t xml:space="preserve">Βελτίωση Πληροφοριακού Συστήματος Διασφάλισης Ποιότητας  </t>
  </si>
  <si>
    <t>6.2</t>
  </si>
  <si>
    <t xml:space="preserve">Αναβάθμιση Διαδικασιών Αξιολόγησης και Πιστοποίησης Τμημάτων </t>
  </si>
  <si>
    <t>6.2.1</t>
  </si>
  <si>
    <t>Ενίσχυση τυποποιημένων  διαδικασιών αξιολόγησης και πιστοποίησης Τμημάτων</t>
  </si>
  <si>
    <t>6.2.2</t>
  </si>
  <si>
    <t>Ενίσχυση Εκπαίδευσης ακαδημαϊκού και διοικητικού προσωπικού Τμημάτων σε ζητήματα διασφάλισης ποιότητας</t>
  </si>
  <si>
    <t>6.3</t>
  </si>
  <si>
    <t>Διασφάλιση συνεχούς υποστήριξης της διδακτικής και μαθησιακής διαδικασίας</t>
  </si>
  <si>
    <t>6.3.1</t>
  </si>
  <si>
    <t xml:space="preserve">Ανάπτυξη και ενίσχυση Γραφείου Διδασκαλίας και Μάθησης </t>
  </si>
  <si>
    <t>6.3.2</t>
  </si>
  <si>
    <t xml:space="preserve">Βελτίωση μεθόδων αξιολόγησης ποιότητας διδακτικού και εν συνόλω εκπαιδευτικού του έργου του Ιδρύματος </t>
  </si>
  <si>
    <t>6.4</t>
  </si>
  <si>
    <t xml:space="preserve">Διασφάλιση συνεχούς υποστήριξης και παρακολούθησης/ιχνηλάτισης της σταδιοδρομίας των αποφοίτων  </t>
  </si>
  <si>
    <t>6.4.1</t>
  </si>
  <si>
    <t xml:space="preserve">Ανάπτυξη και ενίσχυση Γραφείου Διασύνδεσης </t>
  </si>
  <si>
    <t>εκτιμώμενος ετήσιος Π/Υ</t>
  </si>
  <si>
    <t>6.5</t>
  </si>
  <si>
    <t>Ανάπτυξη και ενίσχυση των Δομών Διασφάλισης Ποιότητας και Στρατηγικού Σχεδιασμού</t>
  </si>
  <si>
    <t>6.5.1</t>
  </si>
  <si>
    <t xml:space="preserve">Ανάπτυξη Μονάδας Στρατηγικού Σχεδιασμού </t>
  </si>
  <si>
    <t>Π/Υ μόνο για το 2024</t>
  </si>
  <si>
    <t>6.5.2</t>
  </si>
  <si>
    <t xml:space="preserve">Ενίσχυση της Υπηρεσίας Διασφάλισης Ποιότητας της ΜΟΔΙΠ </t>
  </si>
  <si>
    <t>Σημειώσεις:</t>
  </si>
  <si>
    <t>Δεν έχουν κοστολογηθεί οι ανθρωποώρες εργασίας των στελεχών των διοικητικών υπηρεσιών για τις παρεχόμενες υπηρεσίες βάσει των αρμοδιοτήτων τους στο πλαίσιο υλοποίησης των δράσεων</t>
  </si>
  <si>
    <t>ΕΤΗΣΙΟ ΣΥΝΟΛΟ</t>
  </si>
  <si>
    <t>Τα ποσά είναι ενδεικτικά και έχουν επιλεγεί στη βάση παρελθούσας εμπειρίας, της μέχρι στιγμής υπάρχουσας πληροφόρησης και "εύλογων" προβλέψεων</t>
  </si>
  <si>
    <t>Η δομή του παραπάνω πίνακα ακολουθεί τη διάρθρωση του Στρατηγικού Σχεδίου όπως αυτό είναι καταγεγραμμένο στο κείμενο Στρατηγικού Προγραμματισμού 2024-2027 του Πανεπιστημίου Αιγαίου</t>
  </si>
  <si>
    <t>Στα παραπάνω ποσά δεν συμπεριλαμβάνεται η μισθοδοσία τακτικού προσωπικού ΔΕΠ, ΕΔΙΠ, ΕΤΕΠ, ΕΕΠ, Διοικητικού Προσωπικού (της τάξης 23.000.000€)</t>
  </si>
  <si>
    <t>Βλ.2.3.1 &amp; 3.2.3 (Π/Y Συμβάσεων Εξωτερικών Συνεργατών για την υποστήριξη προτάσεων)</t>
  </si>
  <si>
    <t>Αξιοποίηση των υπηρεσιών του Γραφείου Διασύνδεσης του Ιδρύματος, καθώς και της λειτουργίας του Συλλόγου Αποφοίτων Πανεπιστημίου Αιγαίου (ΣΑΠΑ). Το κόστος αφορά σε δραστηριότητες του Ιδρύματος με τον ΣΑΠΑ.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</si>
</sst>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rgb="FFFFFF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12" fillId="0" borderId="0" xfId="0" applyFont="1"/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15" xfId="0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0" fillId="0" borderId="32" xfId="0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2" borderId="52" xfId="0" applyFont="1" applyFill="1" applyBorder="1" applyAlignment="1">
      <alignment horizontal="right" vertical="center" wrapText="1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1" fillId="0" borderId="50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43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0" borderId="25" xfId="0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" fontId="1" fillId="5" borderId="7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7" xfId="0" applyBorder="1" applyAlignment="1">
      <alignment horizontal="right" vertical="center" wrapText="1"/>
    </xf>
    <xf numFmtId="0" fontId="0" fillId="0" borderId="4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wrapText="1"/>
    </xf>
    <xf numFmtId="0" fontId="1" fillId="0" borderId="36" xfId="0" applyFont="1" applyBorder="1" applyAlignment="1">
      <alignment horizontal="right" wrapText="1"/>
    </xf>
    <xf numFmtId="0" fontId="1" fillId="0" borderId="37" xfId="0" applyFont="1" applyBorder="1" applyAlignment="1">
      <alignment horizontal="right" wrapText="1"/>
    </xf>
    <xf numFmtId="164" fontId="1" fillId="0" borderId="38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" fontId="14" fillId="2" borderId="53" xfId="0" applyNumberFormat="1" applyFont="1" applyFill="1" applyBorder="1" applyAlignment="1">
      <alignment horizontal="left" vertical="center"/>
    </xf>
    <xf numFmtId="4" fontId="14" fillId="2" borderId="54" xfId="0" applyNumberFormat="1" applyFont="1" applyFill="1" applyBorder="1" applyAlignment="1">
      <alignment horizontal="left" vertical="center"/>
    </xf>
    <xf numFmtId="0" fontId="13" fillId="0" borderId="33" xfId="0" applyFont="1" applyBorder="1" applyAlignment="1">
      <alignment horizontal="right" wrapText="1"/>
    </xf>
    <xf numFmtId="0" fontId="13" fillId="0" borderId="8" xfId="0" applyFont="1" applyBorder="1" applyAlignment="1">
      <alignment horizontal="right" wrapText="1"/>
    </xf>
    <xf numFmtId="0" fontId="13" fillId="0" borderId="13" xfId="0" applyFont="1" applyBorder="1" applyAlignment="1">
      <alignment horizontal="right" wrapText="1"/>
    </xf>
    <xf numFmtId="0" fontId="11" fillId="0" borderId="35" xfId="0" applyFont="1" applyBorder="1" applyAlignment="1">
      <alignment horizontal="right" wrapText="1"/>
    </xf>
    <xf numFmtId="0" fontId="11" fillId="0" borderId="36" xfId="0" applyFont="1" applyBorder="1" applyAlignment="1">
      <alignment horizontal="right" wrapText="1"/>
    </xf>
    <xf numFmtId="0" fontId="11" fillId="0" borderId="37" xfId="0" applyFont="1" applyBorder="1" applyAlignment="1">
      <alignment horizontal="right" wrapText="1"/>
    </xf>
    <xf numFmtId="4" fontId="11" fillId="0" borderId="38" xfId="0" applyNumberFormat="1" applyFont="1" applyBorder="1" applyAlignment="1">
      <alignment horizontal="center"/>
    </xf>
    <xf numFmtId="4" fontId="11" fillId="0" borderId="36" xfId="0" applyNumberFormat="1" applyFont="1" applyBorder="1" applyAlignment="1">
      <alignment horizontal="center"/>
    </xf>
    <xf numFmtId="4" fontId="11" fillId="0" borderId="39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4F7D3"/>
      <color rgb="FFCE9CCE"/>
      <color rgb="FFB57DED"/>
      <color rgb="FF9B71F9"/>
      <color rgb="FFC6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topLeftCell="A39" zoomScale="80" zoomScaleNormal="80" workbookViewId="0">
      <selection activeCell="B26" sqref="B26:B27"/>
    </sheetView>
  </sheetViews>
  <sheetFormatPr defaultRowHeight="14.5" x14ac:dyDescent="0.35"/>
  <cols>
    <col min="1" max="1" width="15" style="4" customWidth="1"/>
    <col min="2" max="2" width="49.453125" style="17" customWidth="1"/>
    <col min="3" max="3" width="6" style="2" customWidth="1"/>
    <col min="4" max="4" width="68.26953125" customWidth="1"/>
    <col min="5" max="5" width="17.1796875" customWidth="1"/>
    <col min="6" max="6" width="17.7265625" customWidth="1"/>
    <col min="7" max="7" width="14.453125" customWidth="1"/>
    <col min="8" max="8" width="15" customWidth="1"/>
    <col min="9" max="10" width="17.81640625" customWidth="1"/>
    <col min="11" max="11" width="45.453125" style="1" customWidth="1"/>
    <col min="14" max="14" width="11.26953125" customWidth="1"/>
  </cols>
  <sheetData>
    <row r="1" spans="1:13" s="1" customFormat="1" ht="25.5" customHeight="1" thickBot="1" x14ac:dyDescent="0.4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3" s="1" customFormat="1" ht="15.75" customHeight="1" x14ac:dyDescent="0.35">
      <c r="A2" s="55" t="s">
        <v>1</v>
      </c>
      <c r="B2" s="127" t="s">
        <v>2</v>
      </c>
      <c r="C2" s="128"/>
      <c r="D2" s="129"/>
      <c r="E2" s="96" t="s">
        <v>3</v>
      </c>
      <c r="F2" s="96" t="s">
        <v>4</v>
      </c>
      <c r="G2" s="151" t="s">
        <v>5</v>
      </c>
      <c r="H2" s="151" t="s">
        <v>6</v>
      </c>
      <c r="I2" s="151" t="s">
        <v>7</v>
      </c>
      <c r="J2" s="151" t="s">
        <v>8</v>
      </c>
      <c r="K2" s="161" t="s">
        <v>9</v>
      </c>
    </row>
    <row r="3" spans="1:13" s="3" customFormat="1" ht="30" customHeight="1" x14ac:dyDescent="0.35">
      <c r="A3" s="56" t="s">
        <v>10</v>
      </c>
      <c r="B3" s="149" t="s">
        <v>11</v>
      </c>
      <c r="C3" s="149"/>
      <c r="D3" s="150"/>
      <c r="E3" s="159"/>
      <c r="F3" s="97"/>
      <c r="G3" s="152"/>
      <c r="H3" s="97"/>
      <c r="I3" s="152"/>
      <c r="J3" s="152"/>
      <c r="K3" s="162"/>
    </row>
    <row r="4" spans="1:13" s="1" customFormat="1" x14ac:dyDescent="0.35">
      <c r="A4" s="147" t="s">
        <v>12</v>
      </c>
      <c r="B4" s="148"/>
      <c r="C4" s="145" t="s">
        <v>13</v>
      </c>
      <c r="D4" s="146"/>
      <c r="E4" s="160"/>
      <c r="F4" s="98"/>
      <c r="G4" s="153"/>
      <c r="H4" s="98"/>
      <c r="I4" s="153"/>
      <c r="J4" s="153"/>
      <c r="K4" s="162"/>
    </row>
    <row r="5" spans="1:13" s="1" customFormat="1" ht="67.5" customHeight="1" x14ac:dyDescent="0.35">
      <c r="A5" s="119" t="s">
        <v>14</v>
      </c>
      <c r="B5" s="121" t="s">
        <v>15</v>
      </c>
      <c r="C5" s="5" t="s">
        <v>16</v>
      </c>
      <c r="D5" s="6" t="s">
        <v>17</v>
      </c>
      <c r="E5" s="15" t="s">
        <v>18</v>
      </c>
      <c r="F5" s="15" t="s">
        <v>18</v>
      </c>
      <c r="G5" s="15" t="s">
        <v>18</v>
      </c>
      <c r="H5" s="15" t="s">
        <v>18</v>
      </c>
      <c r="I5" s="15" t="s">
        <v>18</v>
      </c>
      <c r="J5" s="15" t="s">
        <v>18</v>
      </c>
      <c r="K5" s="58" t="s">
        <v>19</v>
      </c>
    </row>
    <row r="6" spans="1:13" s="1" customFormat="1" ht="137.25" customHeight="1" x14ac:dyDescent="0.35">
      <c r="A6" s="120"/>
      <c r="B6" s="122"/>
      <c r="C6" s="5" t="s">
        <v>20</v>
      </c>
      <c r="D6" s="7" t="s">
        <v>21</v>
      </c>
      <c r="E6" s="15" t="s">
        <v>18</v>
      </c>
      <c r="F6" s="15" t="s">
        <v>18</v>
      </c>
      <c r="G6" s="25">
        <v>352651</v>
      </c>
      <c r="H6" s="25">
        <f>150000+15000</f>
        <v>165000</v>
      </c>
      <c r="I6" s="15" t="s">
        <v>18</v>
      </c>
      <c r="J6" s="25" t="s">
        <v>18</v>
      </c>
      <c r="K6" s="58" t="s">
        <v>22</v>
      </c>
      <c r="M6" s="83"/>
    </row>
    <row r="7" spans="1:13" s="1" customFormat="1" ht="89.25" customHeight="1" x14ac:dyDescent="0.35">
      <c r="A7" s="137"/>
      <c r="B7" s="136"/>
      <c r="C7" s="5" t="s">
        <v>23</v>
      </c>
      <c r="D7" s="7" t="s">
        <v>24</v>
      </c>
      <c r="E7" s="15" t="s">
        <v>18</v>
      </c>
      <c r="F7" s="15" t="s">
        <v>18</v>
      </c>
      <c r="G7" s="15" t="s">
        <v>18</v>
      </c>
      <c r="H7" s="25">
        <v>5000</v>
      </c>
      <c r="I7" s="15" t="s">
        <v>18</v>
      </c>
      <c r="J7" s="15" t="s">
        <v>18</v>
      </c>
      <c r="K7" s="58" t="s">
        <v>25</v>
      </c>
    </row>
    <row r="8" spans="1:13" s="1" customFormat="1" ht="51.75" customHeight="1" x14ac:dyDescent="0.35">
      <c r="A8" s="59" t="s">
        <v>26</v>
      </c>
      <c r="B8" s="27" t="s">
        <v>27</v>
      </c>
      <c r="C8" s="5" t="s">
        <v>28</v>
      </c>
      <c r="D8" s="7" t="s">
        <v>29</v>
      </c>
      <c r="E8" s="15" t="s">
        <v>18</v>
      </c>
      <c r="F8" s="15" t="s">
        <v>18</v>
      </c>
      <c r="G8" s="15" t="s">
        <v>18</v>
      </c>
      <c r="H8" s="25">
        <v>20000</v>
      </c>
      <c r="I8" s="15" t="s">
        <v>18</v>
      </c>
      <c r="J8" s="15" t="s">
        <v>18</v>
      </c>
      <c r="K8" s="58"/>
    </row>
    <row r="9" spans="1:13" s="1" customFormat="1" ht="58" x14ac:dyDescent="0.35">
      <c r="A9" s="59" t="s">
        <v>30</v>
      </c>
      <c r="B9" s="27" t="s">
        <v>31</v>
      </c>
      <c r="C9" s="5" t="s">
        <v>32</v>
      </c>
      <c r="D9" s="7" t="s">
        <v>33</v>
      </c>
      <c r="E9" s="15" t="s">
        <v>18</v>
      </c>
      <c r="F9" s="15" t="s">
        <v>18</v>
      </c>
      <c r="G9" s="15" t="s">
        <v>18</v>
      </c>
      <c r="H9" s="15" t="s">
        <v>18</v>
      </c>
      <c r="I9" s="15" t="s">
        <v>18</v>
      </c>
      <c r="J9" s="15" t="s">
        <v>18</v>
      </c>
      <c r="K9" s="58" t="s">
        <v>19</v>
      </c>
    </row>
    <row r="10" spans="1:13" s="1" customFormat="1" ht="29" x14ac:dyDescent="0.35">
      <c r="A10" s="59" t="s">
        <v>34</v>
      </c>
      <c r="B10" s="27" t="s">
        <v>35</v>
      </c>
      <c r="C10" s="5" t="s">
        <v>36</v>
      </c>
      <c r="D10" s="7" t="s">
        <v>37</v>
      </c>
      <c r="E10" s="15" t="s">
        <v>18</v>
      </c>
      <c r="F10" s="15" t="s">
        <v>18</v>
      </c>
      <c r="G10" s="15" t="s">
        <v>18</v>
      </c>
      <c r="H10" s="25">
        <v>70000</v>
      </c>
      <c r="I10" s="15" t="s">
        <v>18</v>
      </c>
      <c r="J10" s="15" t="s">
        <v>18</v>
      </c>
      <c r="K10" s="58"/>
    </row>
    <row r="11" spans="1:13" ht="56.25" customHeight="1" thickBot="1" x14ac:dyDescent="0.4">
      <c r="A11" s="60" t="s">
        <v>38</v>
      </c>
      <c r="B11" s="42" t="s">
        <v>39</v>
      </c>
      <c r="C11" s="34" t="s">
        <v>40</v>
      </c>
      <c r="D11" s="35" t="s">
        <v>41</v>
      </c>
      <c r="E11" s="36" t="s">
        <v>18</v>
      </c>
      <c r="F11" s="36" t="s">
        <v>18</v>
      </c>
      <c r="G11" s="36" t="s">
        <v>18</v>
      </c>
      <c r="H11" s="37">
        <v>1500000</v>
      </c>
      <c r="I11" s="36" t="s">
        <v>18</v>
      </c>
      <c r="J11" s="36" t="s">
        <v>18</v>
      </c>
      <c r="K11" s="61"/>
    </row>
    <row r="12" spans="1:13" s="39" customFormat="1" ht="15" thickTop="1" x14ac:dyDescent="0.35">
      <c r="A12" s="178" t="s">
        <v>42</v>
      </c>
      <c r="B12" s="179"/>
      <c r="C12" s="179"/>
      <c r="D12" s="180"/>
      <c r="E12" s="38">
        <f>SUM(E5:E11)</f>
        <v>0</v>
      </c>
      <c r="F12" s="38">
        <f t="shared" ref="F12:J12" si="0">SUM(F5:F11)</f>
        <v>0</v>
      </c>
      <c r="G12" s="38">
        <f t="shared" si="0"/>
        <v>352651</v>
      </c>
      <c r="H12" s="38">
        <f t="shared" si="0"/>
        <v>1760000</v>
      </c>
      <c r="I12" s="38">
        <f t="shared" si="0"/>
        <v>0</v>
      </c>
      <c r="J12" s="38">
        <f t="shared" si="0"/>
        <v>0</v>
      </c>
      <c r="K12" s="62"/>
    </row>
    <row r="13" spans="1:13" ht="15" thickBot="1" x14ac:dyDescent="0.4">
      <c r="A13" s="181" t="s">
        <v>43</v>
      </c>
      <c r="B13" s="182"/>
      <c r="C13" s="182"/>
      <c r="D13" s="183"/>
      <c r="E13" s="184">
        <f>SUM(E5:J11)</f>
        <v>2112651</v>
      </c>
      <c r="F13" s="185"/>
      <c r="G13" s="185"/>
      <c r="H13" s="185"/>
      <c r="I13" s="185"/>
      <c r="J13" s="186"/>
      <c r="K13" s="63"/>
    </row>
    <row r="14" spans="1:13" s="1" customFormat="1" ht="30" customHeight="1" x14ac:dyDescent="0.35">
      <c r="A14" s="55" t="s">
        <v>1</v>
      </c>
      <c r="B14" s="127" t="s">
        <v>44</v>
      </c>
      <c r="C14" s="128"/>
      <c r="D14" s="128"/>
      <c r="E14" s="96" t="s">
        <v>3</v>
      </c>
      <c r="F14" s="96" t="s">
        <v>4</v>
      </c>
      <c r="G14" s="151" t="s">
        <v>5</v>
      </c>
      <c r="H14" s="151" t="s">
        <v>6</v>
      </c>
      <c r="I14" s="151" t="s">
        <v>7</v>
      </c>
      <c r="J14" s="151" t="s">
        <v>8</v>
      </c>
      <c r="K14" s="161" t="s">
        <v>9</v>
      </c>
    </row>
    <row r="15" spans="1:13" ht="31.5" customHeight="1" x14ac:dyDescent="0.35">
      <c r="A15" s="56" t="s">
        <v>45</v>
      </c>
      <c r="B15" s="149" t="s">
        <v>46</v>
      </c>
      <c r="C15" s="149"/>
      <c r="D15" s="150"/>
      <c r="E15" s="159"/>
      <c r="F15" s="97"/>
      <c r="G15" s="152"/>
      <c r="H15" s="97"/>
      <c r="I15" s="152"/>
      <c r="J15" s="152"/>
      <c r="K15" s="162"/>
    </row>
    <row r="16" spans="1:13" ht="15" customHeight="1" x14ac:dyDescent="0.35">
      <c r="A16" s="123" t="s">
        <v>12</v>
      </c>
      <c r="B16" s="124"/>
      <c r="C16" s="125" t="s">
        <v>13</v>
      </c>
      <c r="D16" s="126"/>
      <c r="E16" s="160"/>
      <c r="F16" s="98"/>
      <c r="G16" s="153"/>
      <c r="H16" s="98"/>
      <c r="I16" s="153"/>
      <c r="J16" s="153"/>
      <c r="K16" s="162"/>
    </row>
    <row r="17" spans="1:11" ht="84.75" customHeight="1" x14ac:dyDescent="0.35">
      <c r="A17" s="119" t="s">
        <v>47</v>
      </c>
      <c r="B17" s="121" t="s">
        <v>48</v>
      </c>
      <c r="C17" s="5" t="s">
        <v>49</v>
      </c>
      <c r="D17" s="6" t="s">
        <v>50</v>
      </c>
      <c r="E17" s="49">
        <v>40000</v>
      </c>
      <c r="F17" s="15" t="s">
        <v>18</v>
      </c>
      <c r="G17" s="15" t="s">
        <v>18</v>
      </c>
      <c r="H17" s="15" t="s">
        <v>18</v>
      </c>
      <c r="I17" s="15" t="s">
        <v>18</v>
      </c>
      <c r="J17" s="15" t="s">
        <v>18</v>
      </c>
      <c r="K17" s="64" t="s">
        <v>51</v>
      </c>
    </row>
    <row r="18" spans="1:11" ht="48.75" customHeight="1" x14ac:dyDescent="0.35">
      <c r="A18" s="120"/>
      <c r="B18" s="122"/>
      <c r="C18" s="5" t="s">
        <v>52</v>
      </c>
      <c r="D18" s="7" t="s">
        <v>53</v>
      </c>
      <c r="E18" s="87" t="s">
        <v>18</v>
      </c>
      <c r="F18" s="87" t="s">
        <v>18</v>
      </c>
      <c r="G18" s="87" t="s">
        <v>18</v>
      </c>
      <c r="H18" s="86">
        <v>85000</v>
      </c>
      <c r="I18" s="87" t="s">
        <v>18</v>
      </c>
      <c r="J18" s="87" t="s">
        <v>18</v>
      </c>
      <c r="K18" s="64" t="s">
        <v>54</v>
      </c>
    </row>
    <row r="19" spans="1:11" ht="29" x14ac:dyDescent="0.35">
      <c r="A19" s="137"/>
      <c r="B19" s="136"/>
      <c r="C19" s="5" t="s">
        <v>55</v>
      </c>
      <c r="D19" s="9" t="s">
        <v>56</v>
      </c>
      <c r="E19" s="87"/>
      <c r="F19" s="87"/>
      <c r="G19" s="87"/>
      <c r="H19" s="86"/>
      <c r="I19" s="87"/>
      <c r="J19" s="87"/>
      <c r="K19" s="65"/>
    </row>
    <row r="20" spans="1:11" ht="29" x14ac:dyDescent="0.35">
      <c r="A20" s="119" t="s">
        <v>57</v>
      </c>
      <c r="B20" s="121" t="s">
        <v>58</v>
      </c>
      <c r="C20" s="5" t="s">
        <v>59</v>
      </c>
      <c r="D20" s="9" t="s">
        <v>60</v>
      </c>
      <c r="E20" s="90" t="s">
        <v>18</v>
      </c>
      <c r="F20" s="90" t="s">
        <v>18</v>
      </c>
      <c r="G20" s="90" t="s">
        <v>18</v>
      </c>
      <c r="H20" s="130">
        <v>35000</v>
      </c>
      <c r="I20" s="90" t="s">
        <v>18</v>
      </c>
      <c r="J20" s="90" t="s">
        <v>18</v>
      </c>
      <c r="K20" s="99" t="s">
        <v>61</v>
      </c>
    </row>
    <row r="21" spans="1:11" ht="29" x14ac:dyDescent="0.35">
      <c r="A21" s="120"/>
      <c r="B21" s="122"/>
      <c r="C21" s="5" t="s">
        <v>62</v>
      </c>
      <c r="D21" s="9" t="s">
        <v>63</v>
      </c>
      <c r="E21" s="95"/>
      <c r="F21" s="95"/>
      <c r="G21" s="95"/>
      <c r="H21" s="131"/>
      <c r="I21" s="95"/>
      <c r="J21" s="95"/>
      <c r="K21" s="100"/>
    </row>
    <row r="22" spans="1:11" ht="29" x14ac:dyDescent="0.35">
      <c r="A22" s="137"/>
      <c r="B22" s="136"/>
      <c r="C22" s="5" t="s">
        <v>64</v>
      </c>
      <c r="D22" s="9" t="s">
        <v>65</v>
      </c>
      <c r="E22" s="91"/>
      <c r="F22" s="91"/>
      <c r="G22" s="91"/>
      <c r="H22" s="131"/>
      <c r="I22" s="91"/>
      <c r="J22" s="91"/>
      <c r="K22" s="101"/>
    </row>
    <row r="23" spans="1:11" ht="72.5" x14ac:dyDescent="0.35">
      <c r="A23" s="119" t="s">
        <v>66</v>
      </c>
      <c r="B23" s="121" t="s">
        <v>67</v>
      </c>
      <c r="C23" s="5" t="s">
        <v>68</v>
      </c>
      <c r="D23" s="9" t="s">
        <v>69</v>
      </c>
      <c r="E23" s="90" t="s">
        <v>18</v>
      </c>
      <c r="F23" s="90" t="s">
        <v>18</v>
      </c>
      <c r="G23" s="90" t="s">
        <v>18</v>
      </c>
      <c r="H23" s="131"/>
      <c r="I23" s="90" t="s">
        <v>18</v>
      </c>
      <c r="J23" s="90" t="s">
        <v>18</v>
      </c>
      <c r="K23" s="71" t="s">
        <v>70</v>
      </c>
    </row>
    <row r="24" spans="1:11" ht="29" x14ac:dyDescent="0.35">
      <c r="A24" s="120"/>
      <c r="B24" s="122"/>
      <c r="C24" s="5" t="s">
        <v>71</v>
      </c>
      <c r="D24" s="9" t="s">
        <v>72</v>
      </c>
      <c r="E24" s="95"/>
      <c r="F24" s="95"/>
      <c r="G24" s="95"/>
      <c r="H24" s="131"/>
      <c r="I24" s="95"/>
      <c r="J24" s="95"/>
      <c r="K24" s="58" t="s">
        <v>73</v>
      </c>
    </row>
    <row r="25" spans="1:11" ht="58" x14ac:dyDescent="0.35">
      <c r="A25" s="137"/>
      <c r="B25" s="136"/>
      <c r="C25" s="5" t="s">
        <v>74</v>
      </c>
      <c r="D25" s="9" t="s">
        <v>75</v>
      </c>
      <c r="E25" s="91"/>
      <c r="F25" s="91"/>
      <c r="G25" s="91"/>
      <c r="H25" s="132"/>
      <c r="I25" s="91"/>
      <c r="J25" s="91"/>
      <c r="K25" s="58" t="s">
        <v>76</v>
      </c>
    </row>
    <row r="26" spans="1:11" ht="29" x14ac:dyDescent="0.35">
      <c r="A26" s="119" t="s">
        <v>77</v>
      </c>
      <c r="B26" s="121" t="s">
        <v>78</v>
      </c>
      <c r="C26" s="5" t="s">
        <v>79</v>
      </c>
      <c r="D26" s="9" t="s">
        <v>80</v>
      </c>
      <c r="E26" s="90" t="s">
        <v>18</v>
      </c>
      <c r="F26" s="90" t="s">
        <v>18</v>
      </c>
      <c r="G26" s="142">
        <v>100000</v>
      </c>
      <c r="H26" s="90" t="s">
        <v>18</v>
      </c>
      <c r="I26" s="90" t="s">
        <v>18</v>
      </c>
      <c r="J26" s="90" t="s">
        <v>18</v>
      </c>
      <c r="K26" s="140" t="s">
        <v>81</v>
      </c>
    </row>
    <row r="27" spans="1:11" ht="44" thickBot="1" x14ac:dyDescent="0.4">
      <c r="A27" s="139"/>
      <c r="B27" s="138"/>
      <c r="C27" s="34" t="s">
        <v>82</v>
      </c>
      <c r="D27" s="40" t="s">
        <v>83</v>
      </c>
      <c r="E27" s="144"/>
      <c r="F27" s="144"/>
      <c r="G27" s="143"/>
      <c r="H27" s="144"/>
      <c r="I27" s="144"/>
      <c r="J27" s="144"/>
      <c r="K27" s="141"/>
    </row>
    <row r="28" spans="1:11" s="39" customFormat="1" ht="15" thickTop="1" x14ac:dyDescent="0.35">
      <c r="A28" s="178" t="s">
        <v>42</v>
      </c>
      <c r="B28" s="179"/>
      <c r="C28" s="179"/>
      <c r="D28" s="180"/>
      <c r="E28" s="38">
        <f>SUM(E17:E27)</f>
        <v>40000</v>
      </c>
      <c r="F28" s="38">
        <f t="shared" ref="F28:J28" si="1">SUM(F17:F27)</f>
        <v>0</v>
      </c>
      <c r="G28" s="38">
        <f t="shared" si="1"/>
        <v>100000</v>
      </c>
      <c r="H28" s="38">
        <f t="shared" si="1"/>
        <v>120000</v>
      </c>
      <c r="I28" s="38">
        <f t="shared" si="1"/>
        <v>0</v>
      </c>
      <c r="J28" s="38">
        <f t="shared" si="1"/>
        <v>0</v>
      </c>
      <c r="K28" s="62"/>
    </row>
    <row r="29" spans="1:11" ht="15" thickBot="1" x14ac:dyDescent="0.4">
      <c r="A29" s="181" t="s">
        <v>43</v>
      </c>
      <c r="B29" s="182"/>
      <c r="C29" s="182"/>
      <c r="D29" s="183"/>
      <c r="E29" s="184">
        <f>SUM(E17:J27)</f>
        <v>260000</v>
      </c>
      <c r="F29" s="185"/>
      <c r="G29" s="185"/>
      <c r="H29" s="185"/>
      <c r="I29" s="185"/>
      <c r="J29" s="186"/>
      <c r="K29" s="63"/>
    </row>
    <row r="30" spans="1:11" s="1" customFormat="1" ht="30" customHeight="1" x14ac:dyDescent="0.35">
      <c r="A30" s="55" t="s">
        <v>1</v>
      </c>
      <c r="B30" s="127" t="s">
        <v>84</v>
      </c>
      <c r="C30" s="128"/>
      <c r="D30" s="128"/>
      <c r="E30" s="96" t="s">
        <v>3</v>
      </c>
      <c r="F30" s="96" t="s">
        <v>4</v>
      </c>
      <c r="G30" s="151" t="s">
        <v>5</v>
      </c>
      <c r="H30" s="151" t="s">
        <v>6</v>
      </c>
      <c r="I30" s="151" t="s">
        <v>7</v>
      </c>
      <c r="J30" s="151" t="s">
        <v>8</v>
      </c>
      <c r="K30" s="161" t="s">
        <v>9</v>
      </c>
    </row>
    <row r="31" spans="1:11" ht="31.5" customHeight="1" x14ac:dyDescent="0.35">
      <c r="A31" s="56" t="s">
        <v>85</v>
      </c>
      <c r="B31" s="149" t="s">
        <v>86</v>
      </c>
      <c r="C31" s="149"/>
      <c r="D31" s="150"/>
      <c r="E31" s="159"/>
      <c r="F31" s="97"/>
      <c r="G31" s="152"/>
      <c r="H31" s="97"/>
      <c r="I31" s="152"/>
      <c r="J31" s="152"/>
      <c r="K31" s="162"/>
    </row>
    <row r="32" spans="1:11" ht="15" customHeight="1" x14ac:dyDescent="0.35">
      <c r="A32" s="123" t="s">
        <v>12</v>
      </c>
      <c r="B32" s="124"/>
      <c r="C32" s="125" t="s">
        <v>13</v>
      </c>
      <c r="D32" s="126"/>
      <c r="E32" s="160"/>
      <c r="F32" s="98"/>
      <c r="G32" s="153"/>
      <c r="H32" s="98"/>
      <c r="I32" s="153"/>
      <c r="J32" s="153"/>
      <c r="K32" s="162"/>
    </row>
    <row r="33" spans="1:11" ht="43.5" x14ac:dyDescent="0.35">
      <c r="A33" s="119" t="s">
        <v>87</v>
      </c>
      <c r="B33" s="121" t="s">
        <v>88</v>
      </c>
      <c r="C33" s="5" t="s">
        <v>89</v>
      </c>
      <c r="D33" s="6" t="s">
        <v>90</v>
      </c>
      <c r="E33" s="90" t="s">
        <v>18</v>
      </c>
      <c r="F33" s="90" t="s">
        <v>18</v>
      </c>
      <c r="G33" s="90" t="s">
        <v>18</v>
      </c>
      <c r="H33" s="142">
        <v>60000</v>
      </c>
      <c r="I33" s="90" t="s">
        <v>18</v>
      </c>
      <c r="J33" s="90" t="s">
        <v>18</v>
      </c>
      <c r="K33" s="58" t="s">
        <v>91</v>
      </c>
    </row>
    <row r="34" spans="1:11" ht="29" x14ac:dyDescent="0.35">
      <c r="A34" s="120"/>
      <c r="B34" s="122"/>
      <c r="C34" s="5" t="s">
        <v>92</v>
      </c>
      <c r="D34" s="9" t="s">
        <v>93</v>
      </c>
      <c r="E34" s="91"/>
      <c r="F34" s="91"/>
      <c r="G34" s="91"/>
      <c r="H34" s="166"/>
      <c r="I34" s="91"/>
      <c r="J34" s="91"/>
      <c r="K34" s="58" t="s">
        <v>94</v>
      </c>
    </row>
    <row r="35" spans="1:11" ht="43.5" x14ac:dyDescent="0.35">
      <c r="A35" s="119" t="s">
        <v>95</v>
      </c>
      <c r="B35" s="121" t="s">
        <v>96</v>
      </c>
      <c r="C35" s="5" t="s">
        <v>97</v>
      </c>
      <c r="D35" s="9" t="s">
        <v>98</v>
      </c>
      <c r="E35" s="90" t="s">
        <v>18</v>
      </c>
      <c r="F35" s="90" t="s">
        <v>18</v>
      </c>
      <c r="G35" s="90" t="s">
        <v>18</v>
      </c>
      <c r="H35" s="92">
        <v>20000</v>
      </c>
      <c r="I35" s="90" t="s">
        <v>18</v>
      </c>
      <c r="J35" s="90" t="s">
        <v>18</v>
      </c>
      <c r="K35" s="58" t="s">
        <v>99</v>
      </c>
    </row>
    <row r="36" spans="1:11" ht="43.5" x14ac:dyDescent="0.35">
      <c r="A36" s="120"/>
      <c r="B36" s="122"/>
      <c r="C36" s="5" t="s">
        <v>100</v>
      </c>
      <c r="D36" s="9" t="s">
        <v>101</v>
      </c>
      <c r="E36" s="95"/>
      <c r="F36" s="95"/>
      <c r="G36" s="95"/>
      <c r="H36" s="93"/>
      <c r="I36" s="95"/>
      <c r="J36" s="95"/>
      <c r="K36" s="58" t="s">
        <v>102</v>
      </c>
    </row>
    <row r="37" spans="1:11" ht="72.5" x14ac:dyDescent="0.35">
      <c r="A37" s="120"/>
      <c r="B37" s="122"/>
      <c r="C37" s="5" t="s">
        <v>103</v>
      </c>
      <c r="D37" s="9" t="s">
        <v>104</v>
      </c>
      <c r="E37" s="95"/>
      <c r="F37" s="95"/>
      <c r="G37" s="95"/>
      <c r="H37" s="93"/>
      <c r="I37" s="95"/>
      <c r="J37" s="95"/>
      <c r="K37" s="58" t="s">
        <v>105</v>
      </c>
    </row>
    <row r="38" spans="1:11" ht="24" customHeight="1" x14ac:dyDescent="0.35">
      <c r="A38" s="137"/>
      <c r="B38" s="136"/>
      <c r="C38" s="5" t="s">
        <v>106</v>
      </c>
      <c r="D38" s="9" t="s">
        <v>107</v>
      </c>
      <c r="E38" s="91"/>
      <c r="F38" s="91"/>
      <c r="G38" s="91"/>
      <c r="H38" s="94"/>
      <c r="I38" s="91"/>
      <c r="J38" s="91"/>
      <c r="K38" s="66" t="s">
        <v>108</v>
      </c>
    </row>
    <row r="39" spans="1:11" ht="87.5" thickBot="1" x14ac:dyDescent="0.4">
      <c r="A39" s="60" t="s">
        <v>109</v>
      </c>
      <c r="B39" s="42" t="s">
        <v>110</v>
      </c>
      <c r="C39" s="34" t="s">
        <v>111</v>
      </c>
      <c r="D39" s="40" t="s">
        <v>112</v>
      </c>
      <c r="E39" s="36" t="s">
        <v>18</v>
      </c>
      <c r="F39" s="36" t="s">
        <v>18</v>
      </c>
      <c r="G39" s="36" t="s">
        <v>18</v>
      </c>
      <c r="H39" s="36" t="s">
        <v>18</v>
      </c>
      <c r="I39" s="36" t="s">
        <v>18</v>
      </c>
      <c r="J39" s="36" t="s">
        <v>18</v>
      </c>
      <c r="K39" s="61" t="s">
        <v>113</v>
      </c>
    </row>
    <row r="40" spans="1:11" s="39" customFormat="1" ht="15" thickTop="1" x14ac:dyDescent="0.35">
      <c r="A40" s="167" t="s">
        <v>42</v>
      </c>
      <c r="B40" s="168"/>
      <c r="C40" s="168"/>
      <c r="D40" s="169"/>
      <c r="E40" s="38">
        <f>SUM(E33:E39)</f>
        <v>0</v>
      </c>
      <c r="F40" s="38">
        <f t="shared" ref="F40:J40" si="2">SUM(F33:F39)</f>
        <v>0</v>
      </c>
      <c r="G40" s="38">
        <f t="shared" si="2"/>
        <v>0</v>
      </c>
      <c r="H40" s="38">
        <f t="shared" si="2"/>
        <v>80000</v>
      </c>
      <c r="I40" s="38">
        <f t="shared" si="2"/>
        <v>0</v>
      </c>
      <c r="J40" s="38">
        <f t="shared" si="2"/>
        <v>0</v>
      </c>
      <c r="K40" s="62"/>
    </row>
    <row r="41" spans="1:11" ht="15" thickBot="1" x14ac:dyDescent="0.4">
      <c r="A41" s="170" t="s">
        <v>43</v>
      </c>
      <c r="B41" s="171"/>
      <c r="C41" s="171"/>
      <c r="D41" s="172"/>
      <c r="E41" s="173">
        <f>SUM(E33:J39)</f>
        <v>80000</v>
      </c>
      <c r="F41" s="174"/>
      <c r="G41" s="174"/>
      <c r="H41" s="174"/>
      <c r="I41" s="174"/>
      <c r="J41" s="175"/>
      <c r="K41" s="67"/>
    </row>
    <row r="42" spans="1:11" s="1" customFormat="1" ht="30" customHeight="1" x14ac:dyDescent="0.35">
      <c r="A42" s="55" t="s">
        <v>1</v>
      </c>
      <c r="B42" s="127" t="s">
        <v>114</v>
      </c>
      <c r="C42" s="128"/>
      <c r="D42" s="128"/>
      <c r="E42" s="96" t="s">
        <v>3</v>
      </c>
      <c r="F42" s="96" t="s">
        <v>4</v>
      </c>
      <c r="G42" s="151" t="s">
        <v>5</v>
      </c>
      <c r="H42" s="151" t="s">
        <v>6</v>
      </c>
      <c r="I42" s="151" t="s">
        <v>7</v>
      </c>
      <c r="J42" s="151" t="s">
        <v>8</v>
      </c>
      <c r="K42" s="161" t="s">
        <v>9</v>
      </c>
    </row>
    <row r="43" spans="1:11" ht="30" customHeight="1" x14ac:dyDescent="0.35">
      <c r="A43" s="56" t="s">
        <v>115</v>
      </c>
      <c r="B43" s="149" t="s">
        <v>116</v>
      </c>
      <c r="C43" s="149"/>
      <c r="D43" s="150"/>
      <c r="E43" s="159"/>
      <c r="F43" s="97"/>
      <c r="G43" s="152"/>
      <c r="H43" s="97"/>
      <c r="I43" s="152"/>
      <c r="J43" s="152"/>
      <c r="K43" s="162"/>
    </row>
    <row r="44" spans="1:11" ht="15" customHeight="1" x14ac:dyDescent="0.35">
      <c r="A44" s="123" t="s">
        <v>12</v>
      </c>
      <c r="B44" s="124"/>
      <c r="C44" s="125" t="s">
        <v>13</v>
      </c>
      <c r="D44" s="126"/>
      <c r="E44" s="160"/>
      <c r="F44" s="98"/>
      <c r="G44" s="153"/>
      <c r="H44" s="98"/>
      <c r="I44" s="153"/>
      <c r="J44" s="153"/>
      <c r="K44" s="163"/>
    </row>
    <row r="45" spans="1:11" x14ac:dyDescent="0.35">
      <c r="A45" s="119" t="s">
        <v>117</v>
      </c>
      <c r="B45" s="121" t="s">
        <v>118</v>
      </c>
      <c r="C45" s="5" t="s">
        <v>119</v>
      </c>
      <c r="D45" s="6" t="s">
        <v>120</v>
      </c>
      <c r="E45" s="130" t="s">
        <v>18</v>
      </c>
      <c r="F45" s="130" t="s">
        <v>18</v>
      </c>
      <c r="G45" s="130" t="s">
        <v>18</v>
      </c>
      <c r="H45" s="130">
        <v>400000</v>
      </c>
      <c r="I45" s="130" t="s">
        <v>18</v>
      </c>
      <c r="J45" s="130" t="s">
        <v>18</v>
      </c>
      <c r="K45" s="68"/>
    </row>
    <row r="46" spans="1:11" ht="29" x14ac:dyDescent="0.35">
      <c r="A46" s="120"/>
      <c r="B46" s="122"/>
      <c r="C46" s="5" t="s">
        <v>121</v>
      </c>
      <c r="D46" s="6" t="s">
        <v>122</v>
      </c>
      <c r="E46" s="131"/>
      <c r="F46" s="131"/>
      <c r="G46" s="131"/>
      <c r="H46" s="131"/>
      <c r="I46" s="131"/>
      <c r="J46" s="131"/>
      <c r="K46" s="68"/>
    </row>
    <row r="47" spans="1:11" ht="29" x14ac:dyDescent="0.35">
      <c r="A47" s="120"/>
      <c r="B47" s="122"/>
      <c r="C47" s="5" t="s">
        <v>123</v>
      </c>
      <c r="D47" s="12" t="s">
        <v>124</v>
      </c>
      <c r="E47" s="131"/>
      <c r="F47" s="131"/>
      <c r="G47" s="131"/>
      <c r="H47" s="131"/>
      <c r="I47" s="131"/>
      <c r="J47" s="131"/>
      <c r="K47" s="68"/>
    </row>
    <row r="48" spans="1:11" x14ac:dyDescent="0.35">
      <c r="A48" s="120"/>
      <c r="B48" s="122"/>
      <c r="C48" s="5" t="s">
        <v>125</v>
      </c>
      <c r="D48" s="6" t="s">
        <v>126</v>
      </c>
      <c r="E48" s="131"/>
      <c r="F48" s="131"/>
      <c r="G48" s="131"/>
      <c r="H48" s="131"/>
      <c r="I48" s="131"/>
      <c r="J48" s="131"/>
      <c r="K48" s="68"/>
    </row>
    <row r="49" spans="1:11" ht="29" x14ac:dyDescent="0.35">
      <c r="A49" s="120"/>
      <c r="B49" s="122"/>
      <c r="C49" s="5" t="s">
        <v>127</v>
      </c>
      <c r="D49" s="9" t="s">
        <v>128</v>
      </c>
      <c r="E49" s="132"/>
      <c r="F49" s="132"/>
      <c r="G49" s="132"/>
      <c r="H49" s="132"/>
      <c r="I49" s="132"/>
      <c r="J49" s="132"/>
      <c r="K49" s="68"/>
    </row>
    <row r="50" spans="1:11" ht="29" x14ac:dyDescent="0.35">
      <c r="A50" s="119" t="s">
        <v>129</v>
      </c>
      <c r="B50" s="121" t="s">
        <v>130</v>
      </c>
      <c r="C50" s="5" t="s">
        <v>131</v>
      </c>
      <c r="D50" s="9" t="s">
        <v>132</v>
      </c>
      <c r="E50" s="26" t="s">
        <v>18</v>
      </c>
      <c r="F50" s="26" t="s">
        <v>18</v>
      </c>
      <c r="G50" s="26" t="s">
        <v>18</v>
      </c>
      <c r="H50" s="25">
        <v>500000</v>
      </c>
      <c r="I50" s="26" t="s">
        <v>18</v>
      </c>
      <c r="J50" s="26" t="s">
        <v>18</v>
      </c>
      <c r="K50" s="68" t="s">
        <v>133</v>
      </c>
    </row>
    <row r="51" spans="1:11" ht="29" x14ac:dyDescent="0.35">
      <c r="A51" s="120"/>
      <c r="B51" s="122"/>
      <c r="C51" s="5" t="s">
        <v>134</v>
      </c>
      <c r="D51" s="9" t="s">
        <v>135</v>
      </c>
      <c r="E51" s="89" t="s">
        <v>18</v>
      </c>
      <c r="F51" s="89" t="s">
        <v>18</v>
      </c>
      <c r="G51" s="89" t="s">
        <v>18</v>
      </c>
      <c r="H51" s="88">
        <v>30000</v>
      </c>
      <c r="I51" s="89" t="s">
        <v>18</v>
      </c>
      <c r="J51" s="89" t="s">
        <v>18</v>
      </c>
      <c r="K51" s="84"/>
    </row>
    <row r="52" spans="1:11" ht="29" x14ac:dyDescent="0.35">
      <c r="A52" s="120"/>
      <c r="B52" s="122"/>
      <c r="C52" s="5" t="s">
        <v>136</v>
      </c>
      <c r="D52" s="9" t="s">
        <v>137</v>
      </c>
      <c r="E52" s="89"/>
      <c r="F52" s="89"/>
      <c r="G52" s="89"/>
      <c r="H52" s="88"/>
      <c r="I52" s="89"/>
      <c r="J52" s="89"/>
      <c r="K52" s="84"/>
    </row>
    <row r="53" spans="1:11" ht="29" x14ac:dyDescent="0.35">
      <c r="A53" s="120"/>
      <c r="B53" s="122"/>
      <c r="C53" s="5" t="s">
        <v>138</v>
      </c>
      <c r="D53" s="9" t="s">
        <v>139</v>
      </c>
      <c r="E53" s="89"/>
      <c r="F53" s="89"/>
      <c r="G53" s="89"/>
      <c r="H53" s="88"/>
      <c r="I53" s="89"/>
      <c r="J53" s="89"/>
      <c r="K53" s="84"/>
    </row>
    <row r="54" spans="1:11" x14ac:dyDescent="0.35">
      <c r="A54" s="120"/>
      <c r="B54" s="122"/>
      <c r="C54" s="5" t="s">
        <v>140</v>
      </c>
      <c r="D54" s="9" t="s">
        <v>141</v>
      </c>
      <c r="E54" s="89"/>
      <c r="F54" s="89"/>
      <c r="G54" s="89"/>
      <c r="H54" s="88"/>
      <c r="I54" s="89"/>
      <c r="J54" s="89"/>
      <c r="K54" s="85"/>
    </row>
    <row r="55" spans="1:11" ht="43.5" x14ac:dyDescent="0.35">
      <c r="A55" s="102" t="s">
        <v>142</v>
      </c>
      <c r="B55" s="104" t="s">
        <v>143</v>
      </c>
      <c r="C55" s="5" t="s">
        <v>144</v>
      </c>
      <c r="D55" s="9" t="s">
        <v>145</v>
      </c>
      <c r="E55" s="26" t="s">
        <v>18</v>
      </c>
      <c r="F55" s="26" t="s">
        <v>18</v>
      </c>
      <c r="G55" s="26" t="s">
        <v>18</v>
      </c>
      <c r="H55" s="25">
        <v>10000</v>
      </c>
      <c r="I55" s="26" t="s">
        <v>18</v>
      </c>
      <c r="J55" s="13" t="s">
        <v>18</v>
      </c>
      <c r="K55" s="69"/>
    </row>
    <row r="56" spans="1:11" ht="87.5" thickBot="1" x14ac:dyDescent="0.4">
      <c r="A56" s="103"/>
      <c r="B56" s="105"/>
      <c r="C56" s="34" t="s">
        <v>146</v>
      </c>
      <c r="D56" s="35" t="s">
        <v>147</v>
      </c>
      <c r="E56" s="36" t="s">
        <v>18</v>
      </c>
      <c r="F56" s="36" t="s">
        <v>18</v>
      </c>
      <c r="G56" s="36" t="s">
        <v>18</v>
      </c>
      <c r="H56" s="36" t="s">
        <v>18</v>
      </c>
      <c r="I56" s="36" t="s">
        <v>18</v>
      </c>
      <c r="J56" s="36" t="s">
        <v>18</v>
      </c>
      <c r="K56" s="61" t="s">
        <v>113</v>
      </c>
    </row>
    <row r="57" spans="1:11" s="39" customFormat="1" ht="15" thickTop="1" x14ac:dyDescent="0.35">
      <c r="A57" s="167" t="s">
        <v>42</v>
      </c>
      <c r="B57" s="168"/>
      <c r="C57" s="168"/>
      <c r="D57" s="169"/>
      <c r="E57" s="38">
        <f>SUM(E45:E56)</f>
        <v>0</v>
      </c>
      <c r="F57" s="38">
        <f t="shared" ref="F57:J57" si="3">SUM(F45:F56)</f>
        <v>0</v>
      </c>
      <c r="G57" s="38">
        <f t="shared" si="3"/>
        <v>0</v>
      </c>
      <c r="H57" s="38">
        <f t="shared" si="3"/>
        <v>940000</v>
      </c>
      <c r="I57" s="38">
        <f t="shared" si="3"/>
        <v>0</v>
      </c>
      <c r="J57" s="38">
        <f t="shared" si="3"/>
        <v>0</v>
      </c>
      <c r="K57" s="62"/>
    </row>
    <row r="58" spans="1:11" ht="15" thickBot="1" x14ac:dyDescent="0.4">
      <c r="A58" s="170" t="s">
        <v>43</v>
      </c>
      <c r="B58" s="171"/>
      <c r="C58" s="171"/>
      <c r="D58" s="172"/>
      <c r="E58" s="173">
        <f>SUM(E45:J56)</f>
        <v>940000</v>
      </c>
      <c r="F58" s="174"/>
      <c r="G58" s="174"/>
      <c r="H58" s="174"/>
      <c r="I58" s="174"/>
      <c r="J58" s="175"/>
      <c r="K58" s="67"/>
    </row>
    <row r="59" spans="1:11" s="1" customFormat="1" ht="30" customHeight="1" x14ac:dyDescent="0.35">
      <c r="A59" s="55" t="s">
        <v>1</v>
      </c>
      <c r="B59" s="127" t="s">
        <v>148</v>
      </c>
      <c r="C59" s="128"/>
      <c r="D59" s="128"/>
      <c r="E59" s="96" t="s">
        <v>3</v>
      </c>
      <c r="F59" s="96" t="s">
        <v>4</v>
      </c>
      <c r="G59" s="151" t="s">
        <v>5</v>
      </c>
      <c r="H59" s="151" t="s">
        <v>6</v>
      </c>
      <c r="I59" s="151" t="s">
        <v>7</v>
      </c>
      <c r="J59" s="151" t="s">
        <v>8</v>
      </c>
      <c r="K59" s="161" t="s">
        <v>9</v>
      </c>
    </row>
    <row r="60" spans="1:11" ht="29" x14ac:dyDescent="0.35">
      <c r="A60" s="56" t="s">
        <v>149</v>
      </c>
      <c r="B60" s="149" t="s">
        <v>150</v>
      </c>
      <c r="C60" s="149"/>
      <c r="D60" s="150"/>
      <c r="E60" s="159"/>
      <c r="F60" s="97"/>
      <c r="G60" s="152"/>
      <c r="H60" s="97"/>
      <c r="I60" s="152"/>
      <c r="J60" s="152"/>
      <c r="K60" s="162"/>
    </row>
    <row r="61" spans="1:11" ht="15" customHeight="1" x14ac:dyDescent="0.35">
      <c r="A61" s="123" t="s">
        <v>12</v>
      </c>
      <c r="B61" s="124"/>
      <c r="C61" s="125" t="s">
        <v>13</v>
      </c>
      <c r="D61" s="126"/>
      <c r="E61" s="160"/>
      <c r="F61" s="98"/>
      <c r="G61" s="153"/>
      <c r="H61" s="98"/>
      <c r="I61" s="153"/>
      <c r="J61" s="153"/>
      <c r="K61" s="163"/>
    </row>
    <row r="62" spans="1:11" x14ac:dyDescent="0.35">
      <c r="A62" s="119" t="s">
        <v>151</v>
      </c>
      <c r="B62" s="121" t="s">
        <v>152</v>
      </c>
      <c r="C62" s="5" t="s">
        <v>153</v>
      </c>
      <c r="D62" s="6" t="s">
        <v>154</v>
      </c>
      <c r="E62" s="32">
        <f>2764301-40000</f>
        <v>2724301</v>
      </c>
      <c r="F62" s="32" t="s">
        <v>18</v>
      </c>
      <c r="G62" s="32" t="s">
        <v>18</v>
      </c>
      <c r="H62" s="32">
        <v>300000</v>
      </c>
      <c r="I62" s="32" t="s">
        <v>18</v>
      </c>
      <c r="J62" s="41" t="s">
        <v>18</v>
      </c>
      <c r="K62" s="68"/>
    </row>
    <row r="63" spans="1:11" x14ac:dyDescent="0.35">
      <c r="A63" s="120"/>
      <c r="B63" s="122"/>
      <c r="C63" s="5" t="s">
        <v>155</v>
      </c>
      <c r="D63" s="6" t="s">
        <v>156</v>
      </c>
      <c r="E63" s="32">
        <v>593579</v>
      </c>
      <c r="F63" s="32" t="s">
        <v>18</v>
      </c>
      <c r="G63" s="32" t="s">
        <v>18</v>
      </c>
      <c r="H63" s="32">
        <v>15000</v>
      </c>
      <c r="I63" s="32" t="s">
        <v>18</v>
      </c>
      <c r="J63" s="41" t="s">
        <v>18</v>
      </c>
      <c r="K63" s="68"/>
    </row>
    <row r="64" spans="1:11" x14ac:dyDescent="0.35">
      <c r="A64" s="120"/>
      <c r="B64" s="122"/>
      <c r="C64" s="5" t="s">
        <v>157</v>
      </c>
      <c r="D64" s="6" t="s">
        <v>158</v>
      </c>
      <c r="E64" s="32">
        <v>628233</v>
      </c>
      <c r="F64" s="32" t="s">
        <v>18</v>
      </c>
      <c r="G64" s="32" t="s">
        <v>18</v>
      </c>
      <c r="H64" s="32" t="s">
        <v>18</v>
      </c>
      <c r="I64" s="32" t="s">
        <v>18</v>
      </c>
      <c r="J64" s="41" t="s">
        <v>18</v>
      </c>
      <c r="K64" s="68"/>
    </row>
    <row r="65" spans="1:11" x14ac:dyDescent="0.35">
      <c r="A65" s="120"/>
      <c r="B65" s="122"/>
      <c r="C65" s="5" t="s">
        <v>159</v>
      </c>
      <c r="D65" s="6" t="s">
        <v>160</v>
      </c>
      <c r="E65" s="32">
        <f>385849-120000</f>
        <v>265849</v>
      </c>
      <c r="F65" s="32" t="s">
        <v>18</v>
      </c>
      <c r="G65" s="32" t="s">
        <v>18</v>
      </c>
      <c r="H65" s="32" t="s">
        <v>18</v>
      </c>
      <c r="I65" s="32" t="s">
        <v>18</v>
      </c>
      <c r="J65" s="41" t="s">
        <v>18</v>
      </c>
      <c r="K65" s="68"/>
    </row>
    <row r="66" spans="1:11" x14ac:dyDescent="0.35">
      <c r="A66" s="120"/>
      <c r="B66" s="122"/>
      <c r="C66" s="5" t="s">
        <v>161</v>
      </c>
      <c r="D66" s="6" t="s">
        <v>162</v>
      </c>
      <c r="E66" s="32">
        <v>141071</v>
      </c>
      <c r="F66" s="32" t="s">
        <v>18</v>
      </c>
      <c r="G66" s="32" t="s">
        <v>18</v>
      </c>
      <c r="H66" s="32" t="s">
        <v>18</v>
      </c>
      <c r="I66" s="32" t="s">
        <v>18</v>
      </c>
      <c r="J66" s="41" t="s">
        <v>18</v>
      </c>
      <c r="K66" s="68"/>
    </row>
    <row r="67" spans="1:11" x14ac:dyDescent="0.35">
      <c r="A67" s="120"/>
      <c r="B67" s="122"/>
      <c r="C67" s="5" t="s">
        <v>163</v>
      </c>
      <c r="D67" s="6" t="s">
        <v>164</v>
      </c>
      <c r="E67" s="32">
        <v>39006</v>
      </c>
      <c r="F67" s="32" t="s">
        <v>18</v>
      </c>
      <c r="G67" s="32" t="s">
        <v>18</v>
      </c>
      <c r="H67" s="32">
        <v>31000</v>
      </c>
      <c r="I67" s="32" t="s">
        <v>18</v>
      </c>
      <c r="J67" s="41">
        <v>95000</v>
      </c>
      <c r="K67" s="68"/>
    </row>
    <row r="68" spans="1:11" ht="29" x14ac:dyDescent="0.35">
      <c r="A68" s="120"/>
      <c r="B68" s="122"/>
      <c r="C68" s="5" t="s">
        <v>165</v>
      </c>
      <c r="D68" s="9" t="s">
        <v>166</v>
      </c>
      <c r="E68" s="32" t="s">
        <v>18</v>
      </c>
      <c r="F68" s="32" t="s">
        <v>18</v>
      </c>
      <c r="G68" s="32">
        <v>1000000</v>
      </c>
      <c r="H68" s="32">
        <v>3000000</v>
      </c>
      <c r="I68" s="32" t="s">
        <v>18</v>
      </c>
      <c r="J68" s="41" t="s">
        <v>18</v>
      </c>
      <c r="K68" s="82" t="s">
        <v>167</v>
      </c>
    </row>
    <row r="69" spans="1:11" x14ac:dyDescent="0.35">
      <c r="A69" s="119" t="s">
        <v>168</v>
      </c>
      <c r="B69" s="121" t="s">
        <v>169</v>
      </c>
      <c r="C69" s="5" t="s">
        <v>170</v>
      </c>
      <c r="D69" s="9" t="s">
        <v>171</v>
      </c>
      <c r="E69" s="32" t="s">
        <v>18</v>
      </c>
      <c r="F69" s="32">
        <v>1470150</v>
      </c>
      <c r="G69" s="32" t="s">
        <v>18</v>
      </c>
      <c r="H69" s="32" t="s">
        <v>18</v>
      </c>
      <c r="I69" s="32" t="s">
        <v>18</v>
      </c>
      <c r="J69" s="41" t="s">
        <v>18</v>
      </c>
      <c r="K69" s="68"/>
    </row>
    <row r="70" spans="1:11" x14ac:dyDescent="0.35">
      <c r="A70" s="120"/>
      <c r="B70" s="136"/>
      <c r="C70" s="5" t="s">
        <v>172</v>
      </c>
      <c r="D70" s="9" t="s">
        <v>173</v>
      </c>
      <c r="E70" s="32" t="s">
        <v>18</v>
      </c>
      <c r="F70" s="32">
        <v>2800000</v>
      </c>
      <c r="G70" s="32" t="s">
        <v>18</v>
      </c>
      <c r="H70" s="32" t="s">
        <v>18</v>
      </c>
      <c r="I70" s="32" t="s">
        <v>18</v>
      </c>
      <c r="J70" s="41" t="s">
        <v>18</v>
      </c>
      <c r="K70" s="68"/>
    </row>
    <row r="71" spans="1:11" x14ac:dyDescent="0.35">
      <c r="A71" s="119" t="s">
        <v>174</v>
      </c>
      <c r="B71" s="121" t="s">
        <v>175</v>
      </c>
      <c r="C71" s="5" t="s">
        <v>176</v>
      </c>
      <c r="D71" s="9" t="s">
        <v>177</v>
      </c>
      <c r="E71" s="32">
        <v>74280</v>
      </c>
      <c r="F71" s="32" t="s">
        <v>18</v>
      </c>
      <c r="G71" s="32">
        <v>610000</v>
      </c>
      <c r="H71" s="32">
        <v>30000</v>
      </c>
      <c r="I71" s="32">
        <v>710000</v>
      </c>
      <c r="J71" s="24" t="s">
        <v>18</v>
      </c>
      <c r="K71" s="68"/>
    </row>
    <row r="72" spans="1:11" x14ac:dyDescent="0.35">
      <c r="A72" s="120"/>
      <c r="B72" s="122"/>
      <c r="C72" s="5" t="s">
        <v>178</v>
      </c>
      <c r="D72" s="8" t="s">
        <v>179</v>
      </c>
      <c r="E72" s="32" t="s">
        <v>18</v>
      </c>
      <c r="F72" s="32" t="s">
        <v>18</v>
      </c>
      <c r="G72" s="32">
        <v>2010000</v>
      </c>
      <c r="H72" s="32" t="s">
        <v>18</v>
      </c>
      <c r="I72" s="32">
        <v>40000</v>
      </c>
      <c r="J72" s="24" t="s">
        <v>18</v>
      </c>
      <c r="K72" s="68"/>
    </row>
    <row r="73" spans="1:11" x14ac:dyDescent="0.35">
      <c r="A73" s="120"/>
      <c r="B73" s="122"/>
      <c r="C73" s="5" t="s">
        <v>180</v>
      </c>
      <c r="D73" s="8" t="s">
        <v>181</v>
      </c>
      <c r="E73" s="32" t="s">
        <v>18</v>
      </c>
      <c r="F73" s="32" t="s">
        <v>18</v>
      </c>
      <c r="G73" s="32">
        <v>1580000</v>
      </c>
      <c r="H73" s="32" t="s">
        <v>18</v>
      </c>
      <c r="I73" s="32">
        <v>350000</v>
      </c>
      <c r="J73" s="24" t="s">
        <v>18</v>
      </c>
      <c r="K73" s="68"/>
    </row>
    <row r="74" spans="1:11" x14ac:dyDescent="0.35">
      <c r="A74" s="137"/>
      <c r="B74" s="136"/>
      <c r="C74" s="5" t="s">
        <v>182</v>
      </c>
      <c r="D74" s="7" t="s">
        <v>183</v>
      </c>
      <c r="E74" s="32" t="s">
        <v>18</v>
      </c>
      <c r="F74" s="32" t="s">
        <v>18</v>
      </c>
      <c r="G74" s="32" t="s">
        <v>18</v>
      </c>
      <c r="H74" s="32">
        <v>5000</v>
      </c>
      <c r="I74" s="32" t="s">
        <v>18</v>
      </c>
      <c r="J74" s="24" t="s">
        <v>18</v>
      </c>
      <c r="K74" s="68"/>
    </row>
    <row r="75" spans="1:11" x14ac:dyDescent="0.35">
      <c r="A75" s="119" t="s">
        <v>184</v>
      </c>
      <c r="B75" s="154" t="s">
        <v>185</v>
      </c>
      <c r="C75" s="5" t="s">
        <v>186</v>
      </c>
      <c r="D75" s="11" t="s">
        <v>187</v>
      </c>
      <c r="E75" s="133">
        <v>120000</v>
      </c>
      <c r="F75" s="133" t="s">
        <v>18</v>
      </c>
      <c r="G75" s="133" t="s">
        <v>18</v>
      </c>
      <c r="H75" s="133" t="s">
        <v>18</v>
      </c>
      <c r="I75" s="133" t="s">
        <v>18</v>
      </c>
      <c r="J75" s="92" t="s">
        <v>18</v>
      </c>
      <c r="K75" s="68"/>
    </row>
    <row r="76" spans="1:11" ht="29" x14ac:dyDescent="0.35">
      <c r="A76" s="120"/>
      <c r="B76" s="155"/>
      <c r="C76" s="5" t="s">
        <v>188</v>
      </c>
      <c r="D76" s="11" t="s">
        <v>189</v>
      </c>
      <c r="E76" s="134"/>
      <c r="F76" s="134"/>
      <c r="G76" s="134"/>
      <c r="H76" s="134"/>
      <c r="I76" s="134"/>
      <c r="J76" s="93"/>
      <c r="K76" s="68"/>
    </row>
    <row r="77" spans="1:11" ht="34.5" customHeight="1" x14ac:dyDescent="0.35">
      <c r="A77" s="137"/>
      <c r="B77" s="156"/>
      <c r="C77" s="5" t="s">
        <v>190</v>
      </c>
      <c r="D77" s="11" t="s">
        <v>191</v>
      </c>
      <c r="E77" s="135"/>
      <c r="F77" s="135"/>
      <c r="G77" s="135"/>
      <c r="H77" s="135"/>
      <c r="I77" s="135"/>
      <c r="J77" s="94"/>
      <c r="K77" s="68"/>
    </row>
    <row r="78" spans="1:11" ht="29" x14ac:dyDescent="0.35">
      <c r="A78" s="57" t="s">
        <v>192</v>
      </c>
      <c r="B78" s="30" t="s">
        <v>193</v>
      </c>
      <c r="C78" s="5" t="s">
        <v>194</v>
      </c>
      <c r="D78" s="9" t="s">
        <v>195</v>
      </c>
      <c r="E78" s="24" t="s">
        <v>18</v>
      </c>
      <c r="F78" s="24" t="s">
        <v>18</v>
      </c>
      <c r="G78" s="24" t="s">
        <v>18</v>
      </c>
      <c r="H78" s="24">
        <v>8000</v>
      </c>
      <c r="I78" s="24" t="s">
        <v>18</v>
      </c>
      <c r="J78" s="24" t="s">
        <v>18</v>
      </c>
      <c r="K78" s="70"/>
    </row>
    <row r="79" spans="1:11" x14ac:dyDescent="0.35">
      <c r="A79" s="119" t="s">
        <v>196</v>
      </c>
      <c r="B79" s="121" t="s">
        <v>197</v>
      </c>
      <c r="C79" s="5" t="s">
        <v>198</v>
      </c>
      <c r="D79" s="9" t="s">
        <v>199</v>
      </c>
      <c r="E79" s="24" t="s">
        <v>18</v>
      </c>
      <c r="F79" s="31">
        <v>336000</v>
      </c>
      <c r="G79" s="24" t="s">
        <v>18</v>
      </c>
      <c r="H79" s="24" t="s">
        <v>18</v>
      </c>
      <c r="I79" s="24" t="s">
        <v>18</v>
      </c>
      <c r="J79" s="24" t="s">
        <v>18</v>
      </c>
      <c r="K79" s="71" t="s">
        <v>200</v>
      </c>
    </row>
    <row r="80" spans="1:11" x14ac:dyDescent="0.35">
      <c r="A80" s="120"/>
      <c r="B80" s="122"/>
      <c r="C80" s="5" t="s">
        <v>201</v>
      </c>
      <c r="D80" s="9" t="s">
        <v>202</v>
      </c>
      <c r="E80" s="24" t="s">
        <v>18</v>
      </c>
      <c r="F80" s="31">
        <v>57600</v>
      </c>
      <c r="G80" s="24" t="s">
        <v>18</v>
      </c>
      <c r="H80" s="24" t="s">
        <v>18</v>
      </c>
      <c r="I80" s="24" t="s">
        <v>18</v>
      </c>
      <c r="J80" s="24" t="s">
        <v>18</v>
      </c>
      <c r="K80" s="58" t="s">
        <v>203</v>
      </c>
    </row>
    <row r="81" spans="1:11" ht="29" x14ac:dyDescent="0.35">
      <c r="A81" s="120"/>
      <c r="B81" s="122"/>
      <c r="C81" s="5" t="s">
        <v>204</v>
      </c>
      <c r="D81" s="7" t="s">
        <v>205</v>
      </c>
      <c r="E81" s="24" t="s">
        <v>18</v>
      </c>
      <c r="F81" s="31">
        <v>198000</v>
      </c>
      <c r="G81" s="24">
        <v>488564.21</v>
      </c>
      <c r="H81" s="24" t="s">
        <v>18</v>
      </c>
      <c r="I81" s="24" t="s">
        <v>18</v>
      </c>
      <c r="J81" s="24" t="s">
        <v>18</v>
      </c>
      <c r="K81" s="58" t="s">
        <v>206</v>
      </c>
    </row>
    <row r="82" spans="1:11" ht="29" x14ac:dyDescent="0.35">
      <c r="A82" s="120"/>
      <c r="B82" s="122"/>
      <c r="C82" s="5" t="s">
        <v>207</v>
      </c>
      <c r="D82" s="8" t="s">
        <v>208</v>
      </c>
      <c r="E82" s="24" t="s">
        <v>18</v>
      </c>
      <c r="F82" s="24" t="s">
        <v>18</v>
      </c>
      <c r="G82" s="24">
        <v>2000000</v>
      </c>
      <c r="H82" s="24">
        <v>6000000</v>
      </c>
      <c r="I82" s="24" t="s">
        <v>18</v>
      </c>
      <c r="J82" s="24" t="s">
        <v>18</v>
      </c>
      <c r="K82" s="58" t="s">
        <v>167</v>
      </c>
    </row>
    <row r="83" spans="1:11" ht="43.5" x14ac:dyDescent="0.35">
      <c r="A83" s="120"/>
      <c r="B83" s="122"/>
      <c r="C83" s="5" t="s">
        <v>209</v>
      </c>
      <c r="D83" s="7" t="s">
        <v>210</v>
      </c>
      <c r="E83" s="24" t="s">
        <v>18</v>
      </c>
      <c r="F83" s="24" t="s">
        <v>18</v>
      </c>
      <c r="G83" s="24" t="s">
        <v>18</v>
      </c>
      <c r="H83" s="24" t="s">
        <v>18</v>
      </c>
      <c r="I83" s="24" t="s">
        <v>18</v>
      </c>
      <c r="J83" s="24" t="s">
        <v>18</v>
      </c>
      <c r="K83" s="58" t="s">
        <v>211</v>
      </c>
    </row>
    <row r="84" spans="1:11" x14ac:dyDescent="0.35">
      <c r="A84" s="59" t="s">
        <v>212</v>
      </c>
      <c r="B84" s="27" t="s">
        <v>213</v>
      </c>
      <c r="C84" s="5" t="s">
        <v>214</v>
      </c>
      <c r="D84" s="9" t="s">
        <v>215</v>
      </c>
      <c r="E84" s="24" t="s">
        <v>18</v>
      </c>
      <c r="F84" s="24" t="s">
        <v>18</v>
      </c>
      <c r="G84" s="24" t="s">
        <v>18</v>
      </c>
      <c r="H84" s="24" t="s">
        <v>18</v>
      </c>
      <c r="I84" s="24" t="s">
        <v>18</v>
      </c>
      <c r="J84" s="24" t="s">
        <v>18</v>
      </c>
      <c r="K84" s="69"/>
    </row>
    <row r="85" spans="1:11" ht="29.5" thickBot="1" x14ac:dyDescent="0.4">
      <c r="A85" s="60" t="s">
        <v>216</v>
      </c>
      <c r="B85" s="42" t="s">
        <v>217</v>
      </c>
      <c r="C85" s="34" t="s">
        <v>218</v>
      </c>
      <c r="D85" s="43" t="s">
        <v>217</v>
      </c>
      <c r="E85" s="44" t="s">
        <v>18</v>
      </c>
      <c r="F85" s="44" t="s">
        <v>18</v>
      </c>
      <c r="G85" s="51">
        <v>400000</v>
      </c>
      <c r="H85" s="44" t="s">
        <v>18</v>
      </c>
      <c r="I85" s="44" t="s">
        <v>18</v>
      </c>
      <c r="J85" s="44" t="s">
        <v>18</v>
      </c>
      <c r="K85" s="72"/>
    </row>
    <row r="86" spans="1:11" ht="15" customHeight="1" thickTop="1" x14ac:dyDescent="0.35">
      <c r="A86" s="167" t="s">
        <v>42</v>
      </c>
      <c r="B86" s="168"/>
      <c r="C86" s="168"/>
      <c r="D86" s="169"/>
      <c r="E86" s="38">
        <f>SUM(E62:E85)</f>
        <v>4586319</v>
      </c>
      <c r="F86" s="38">
        <f t="shared" ref="F86:J86" si="4">SUM(F62:F85)</f>
        <v>4861750</v>
      </c>
      <c r="G86" s="38">
        <f t="shared" si="4"/>
        <v>8088564.21</v>
      </c>
      <c r="H86" s="38">
        <f t="shared" si="4"/>
        <v>9389000</v>
      </c>
      <c r="I86" s="38">
        <f t="shared" si="4"/>
        <v>1100000</v>
      </c>
      <c r="J86" s="38">
        <f t="shared" si="4"/>
        <v>95000</v>
      </c>
      <c r="K86" s="73"/>
    </row>
    <row r="87" spans="1:11" ht="15" thickBot="1" x14ac:dyDescent="0.4">
      <c r="A87" s="170" t="s">
        <v>43</v>
      </c>
      <c r="B87" s="171"/>
      <c r="C87" s="171"/>
      <c r="D87" s="172"/>
      <c r="E87" s="173">
        <f>SUM(E62:J85)</f>
        <v>28120633.210000001</v>
      </c>
      <c r="F87" s="174"/>
      <c r="G87" s="174"/>
      <c r="H87" s="174"/>
      <c r="I87" s="174"/>
      <c r="J87" s="175"/>
      <c r="K87" s="67"/>
    </row>
    <row r="88" spans="1:11" s="1" customFormat="1" ht="30" customHeight="1" x14ac:dyDescent="0.35">
      <c r="A88" s="55" t="s">
        <v>1</v>
      </c>
      <c r="B88" s="127" t="s">
        <v>219</v>
      </c>
      <c r="C88" s="128"/>
      <c r="D88" s="129"/>
      <c r="E88" s="96" t="s">
        <v>3</v>
      </c>
      <c r="F88" s="96" t="s">
        <v>4</v>
      </c>
      <c r="G88" s="151" t="s">
        <v>5</v>
      </c>
      <c r="H88" s="151" t="s">
        <v>6</v>
      </c>
      <c r="I88" s="151" t="s">
        <v>7</v>
      </c>
      <c r="J88" s="151" t="s">
        <v>8</v>
      </c>
      <c r="K88" s="161" t="s">
        <v>9</v>
      </c>
    </row>
    <row r="89" spans="1:11" ht="29" x14ac:dyDescent="0.35">
      <c r="A89" s="56" t="s">
        <v>220</v>
      </c>
      <c r="B89" s="150" t="s">
        <v>221</v>
      </c>
      <c r="C89" s="157"/>
      <c r="D89" s="158"/>
      <c r="E89" s="159"/>
      <c r="F89" s="97"/>
      <c r="G89" s="152"/>
      <c r="H89" s="97"/>
      <c r="I89" s="152"/>
      <c r="J89" s="152"/>
      <c r="K89" s="162"/>
    </row>
    <row r="90" spans="1:11" ht="15" customHeight="1" x14ac:dyDescent="0.35">
      <c r="A90" s="123" t="s">
        <v>12</v>
      </c>
      <c r="B90" s="124"/>
      <c r="C90" s="125" t="s">
        <v>13</v>
      </c>
      <c r="D90" s="126"/>
      <c r="E90" s="160"/>
      <c r="F90" s="98"/>
      <c r="G90" s="153"/>
      <c r="H90" s="98"/>
      <c r="I90" s="153"/>
      <c r="J90" s="153"/>
      <c r="K90" s="162"/>
    </row>
    <row r="91" spans="1:11" ht="29" x14ac:dyDescent="0.35">
      <c r="A91" s="119" t="s">
        <v>222</v>
      </c>
      <c r="B91" s="121" t="s">
        <v>223</v>
      </c>
      <c r="C91" s="5" t="s">
        <v>224</v>
      </c>
      <c r="D91" s="6" t="s">
        <v>225</v>
      </c>
      <c r="E91" s="112" t="s">
        <v>18</v>
      </c>
      <c r="F91" s="112" t="s">
        <v>18</v>
      </c>
      <c r="G91" s="112" t="s">
        <v>18</v>
      </c>
      <c r="H91" s="109" t="s">
        <v>18</v>
      </c>
      <c r="I91" s="112" t="s">
        <v>18</v>
      </c>
      <c r="J91" s="115" t="s">
        <v>18</v>
      </c>
      <c r="K91" s="106" t="s">
        <v>226</v>
      </c>
    </row>
    <row r="92" spans="1:11" ht="29" x14ac:dyDescent="0.35">
      <c r="A92" s="120"/>
      <c r="B92" s="122"/>
      <c r="C92" s="5" t="s">
        <v>227</v>
      </c>
      <c r="D92" s="6" t="s">
        <v>228</v>
      </c>
      <c r="E92" s="113"/>
      <c r="F92" s="113"/>
      <c r="G92" s="113"/>
      <c r="H92" s="110"/>
      <c r="I92" s="113"/>
      <c r="J92" s="116"/>
      <c r="K92" s="107"/>
    </row>
    <row r="93" spans="1:11" x14ac:dyDescent="0.35">
      <c r="A93" s="120"/>
      <c r="B93" s="122"/>
      <c r="C93" s="5" t="s">
        <v>229</v>
      </c>
      <c r="D93" s="6" t="s">
        <v>230</v>
      </c>
      <c r="E93" s="113"/>
      <c r="F93" s="113"/>
      <c r="G93" s="113"/>
      <c r="H93" s="110"/>
      <c r="I93" s="113"/>
      <c r="J93" s="116"/>
      <c r="K93" s="107"/>
    </row>
    <row r="94" spans="1:11" ht="29" x14ac:dyDescent="0.35">
      <c r="A94" s="119" t="s">
        <v>231</v>
      </c>
      <c r="B94" s="121" t="s">
        <v>232</v>
      </c>
      <c r="C94" s="5" t="s">
        <v>233</v>
      </c>
      <c r="D94" s="9" t="s">
        <v>234</v>
      </c>
      <c r="E94" s="113"/>
      <c r="F94" s="113"/>
      <c r="G94" s="113"/>
      <c r="H94" s="110"/>
      <c r="I94" s="113"/>
      <c r="J94" s="116"/>
      <c r="K94" s="107"/>
    </row>
    <row r="95" spans="1:11" ht="29" x14ac:dyDescent="0.35">
      <c r="A95" s="120"/>
      <c r="B95" s="122"/>
      <c r="C95" s="5" t="s">
        <v>235</v>
      </c>
      <c r="D95" s="9" t="s">
        <v>236</v>
      </c>
      <c r="E95" s="114"/>
      <c r="F95" s="114"/>
      <c r="G95" s="114"/>
      <c r="H95" s="111"/>
      <c r="I95" s="114"/>
      <c r="J95" s="117"/>
      <c r="K95" s="108"/>
    </row>
    <row r="96" spans="1:11" x14ac:dyDescent="0.35">
      <c r="A96" s="102" t="s">
        <v>237</v>
      </c>
      <c r="B96" s="104" t="s">
        <v>238</v>
      </c>
      <c r="C96" s="5" t="s">
        <v>239</v>
      </c>
      <c r="D96" s="9" t="s">
        <v>240</v>
      </c>
      <c r="E96" s="112" t="s">
        <v>18</v>
      </c>
      <c r="F96" s="112" t="s">
        <v>18</v>
      </c>
      <c r="G96" s="109">
        <v>33000</v>
      </c>
      <c r="H96" s="109" t="s">
        <v>18</v>
      </c>
      <c r="I96" s="109" t="s">
        <v>18</v>
      </c>
      <c r="J96" s="109" t="s">
        <v>18</v>
      </c>
      <c r="K96" s="118"/>
    </row>
    <row r="97" spans="1:11" ht="29" x14ac:dyDescent="0.35">
      <c r="A97" s="102"/>
      <c r="B97" s="104"/>
      <c r="C97" s="5" t="s">
        <v>241</v>
      </c>
      <c r="D97" s="10" t="s">
        <v>242</v>
      </c>
      <c r="E97" s="114"/>
      <c r="F97" s="114"/>
      <c r="G97" s="111"/>
      <c r="H97" s="111"/>
      <c r="I97" s="111"/>
      <c r="J97" s="111"/>
      <c r="K97" s="85"/>
    </row>
    <row r="98" spans="1:11" ht="43.5" x14ac:dyDescent="0.35">
      <c r="A98" s="57" t="s">
        <v>243</v>
      </c>
      <c r="B98" s="30" t="s">
        <v>244</v>
      </c>
      <c r="C98" s="20" t="s">
        <v>245</v>
      </c>
      <c r="D98" s="21" t="s">
        <v>246</v>
      </c>
      <c r="E98" s="28" t="s">
        <v>18</v>
      </c>
      <c r="F98" s="28" t="s">
        <v>18</v>
      </c>
      <c r="G98" s="23">
        <v>100000</v>
      </c>
      <c r="H98" s="28" t="s">
        <v>18</v>
      </c>
      <c r="I98" s="28" t="s">
        <v>18</v>
      </c>
      <c r="J98" s="28" t="s">
        <v>18</v>
      </c>
      <c r="K98" s="75" t="s">
        <v>247</v>
      </c>
    </row>
    <row r="99" spans="1:11" ht="30" customHeight="1" x14ac:dyDescent="0.35">
      <c r="A99" s="102" t="s">
        <v>248</v>
      </c>
      <c r="B99" s="104" t="s">
        <v>249</v>
      </c>
      <c r="C99" s="5" t="s">
        <v>250</v>
      </c>
      <c r="D99" s="22" t="s">
        <v>251</v>
      </c>
      <c r="E99" s="28" t="s">
        <v>18</v>
      </c>
      <c r="F99" s="28" t="s">
        <v>18</v>
      </c>
      <c r="G99" s="14">
        <v>180000</v>
      </c>
      <c r="H99" s="28" t="s">
        <v>18</v>
      </c>
      <c r="I99" s="28" t="s">
        <v>18</v>
      </c>
      <c r="J99" s="28" t="s">
        <v>18</v>
      </c>
      <c r="K99" s="76" t="s">
        <v>252</v>
      </c>
    </row>
    <row r="100" spans="1:11" ht="25.5" customHeight="1" thickBot="1" x14ac:dyDescent="0.4">
      <c r="A100" s="103"/>
      <c r="B100" s="105"/>
      <c r="C100" s="34" t="s">
        <v>253</v>
      </c>
      <c r="D100" s="43" t="s">
        <v>254</v>
      </c>
      <c r="E100" s="45" t="s">
        <v>18</v>
      </c>
      <c r="F100" s="45" t="s">
        <v>18</v>
      </c>
      <c r="G100" s="46">
        <v>100000</v>
      </c>
      <c r="H100" s="45" t="s">
        <v>18</v>
      </c>
      <c r="I100" s="45" t="s">
        <v>18</v>
      </c>
      <c r="J100" s="45" t="s">
        <v>18</v>
      </c>
      <c r="K100" s="77" t="s">
        <v>247</v>
      </c>
    </row>
    <row r="101" spans="1:11" ht="15" thickTop="1" x14ac:dyDescent="0.35">
      <c r="A101" s="167" t="s">
        <v>42</v>
      </c>
      <c r="B101" s="168"/>
      <c r="C101" s="168"/>
      <c r="D101" s="169"/>
      <c r="E101" s="38">
        <f>SUM(E91:E100)</f>
        <v>0</v>
      </c>
      <c r="F101" s="38">
        <f t="shared" ref="F101:J101" si="5">SUM(F91:F100)</f>
        <v>0</v>
      </c>
      <c r="G101" s="38">
        <f t="shared" si="5"/>
        <v>413000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73"/>
    </row>
    <row r="102" spans="1:11" ht="15" thickBot="1" x14ac:dyDescent="0.4">
      <c r="A102" s="170" t="s">
        <v>43</v>
      </c>
      <c r="B102" s="171"/>
      <c r="C102" s="171"/>
      <c r="D102" s="172"/>
      <c r="E102" s="173">
        <f>SUM(E91:J100)</f>
        <v>413000</v>
      </c>
      <c r="F102" s="174"/>
      <c r="G102" s="174"/>
      <c r="H102" s="174"/>
      <c r="I102" s="174"/>
      <c r="J102" s="175"/>
      <c r="K102" s="67"/>
    </row>
    <row r="103" spans="1:11" ht="58.5" thickBot="1" x14ac:dyDescent="0.4">
      <c r="A103" s="16" t="s">
        <v>255</v>
      </c>
      <c r="B103" s="17" t="s">
        <v>256</v>
      </c>
      <c r="D103" s="74" t="s">
        <v>257</v>
      </c>
      <c r="E103" s="176">
        <f>E102+E87+E58+E41+E29+E13</f>
        <v>31926284.210000001</v>
      </c>
      <c r="F103" s="176"/>
      <c r="G103" s="176"/>
      <c r="H103" s="176"/>
      <c r="I103" s="176"/>
      <c r="J103" s="177"/>
    </row>
    <row r="104" spans="1:11" ht="43.5" x14ac:dyDescent="0.35">
      <c r="B104" s="17" t="s">
        <v>258</v>
      </c>
    </row>
    <row r="105" spans="1:11" ht="72.5" x14ac:dyDescent="0.35">
      <c r="B105" s="17" t="s">
        <v>259</v>
      </c>
      <c r="D105" s="19"/>
    </row>
    <row r="106" spans="1:11" ht="43.5" x14ac:dyDescent="0.35">
      <c r="B106" s="17" t="s">
        <v>260</v>
      </c>
      <c r="D106" s="18"/>
    </row>
  </sheetData>
  <mergeCells count="194">
    <mergeCell ref="K88:K90"/>
    <mergeCell ref="E88:E90"/>
    <mergeCell ref="G88:G90"/>
    <mergeCell ref="J88:J90"/>
    <mergeCell ref="A101:D101"/>
    <mergeCell ref="A102:D102"/>
    <mergeCell ref="E102:J102"/>
    <mergeCell ref="E103:J103"/>
    <mergeCell ref="A12:D12"/>
    <mergeCell ref="A13:D13"/>
    <mergeCell ref="E13:J13"/>
    <mergeCell ref="A28:D28"/>
    <mergeCell ref="A29:D29"/>
    <mergeCell ref="E29:J29"/>
    <mergeCell ref="A40:D40"/>
    <mergeCell ref="A41:D41"/>
    <mergeCell ref="E41:J41"/>
    <mergeCell ref="A57:D57"/>
    <mergeCell ref="A58:D58"/>
    <mergeCell ref="E58:J58"/>
    <mergeCell ref="A86:D86"/>
    <mergeCell ref="A87:D87"/>
    <mergeCell ref="E87:J87"/>
    <mergeCell ref="B23:B25"/>
    <mergeCell ref="K2:K4"/>
    <mergeCell ref="K14:K16"/>
    <mergeCell ref="K30:K32"/>
    <mergeCell ref="K42:K44"/>
    <mergeCell ref="K59:K61"/>
    <mergeCell ref="A1:J1"/>
    <mergeCell ref="H14:H16"/>
    <mergeCell ref="H30:H32"/>
    <mergeCell ref="H42:H44"/>
    <mergeCell ref="B3:D3"/>
    <mergeCell ref="B15:D15"/>
    <mergeCell ref="B5:B7"/>
    <mergeCell ref="B33:B34"/>
    <mergeCell ref="J20:J22"/>
    <mergeCell ref="H33:H34"/>
    <mergeCell ref="G33:G34"/>
    <mergeCell ref="A5:A7"/>
    <mergeCell ref="B17:B19"/>
    <mergeCell ref="A17:A19"/>
    <mergeCell ref="E30:E32"/>
    <mergeCell ref="G30:G32"/>
    <mergeCell ref="E14:E16"/>
    <mergeCell ref="G14:G16"/>
    <mergeCell ref="F14:F16"/>
    <mergeCell ref="E2:E4"/>
    <mergeCell ref="G2:G4"/>
    <mergeCell ref="H2:H4"/>
    <mergeCell ref="I2:I4"/>
    <mergeCell ref="J2:J4"/>
    <mergeCell ref="J42:J44"/>
    <mergeCell ref="E59:E61"/>
    <mergeCell ref="J59:J61"/>
    <mergeCell ref="H59:H61"/>
    <mergeCell ref="I30:I32"/>
    <mergeCell ref="I14:I16"/>
    <mergeCell ref="J14:J16"/>
    <mergeCell ref="G59:G61"/>
    <mergeCell ref="I59:I61"/>
    <mergeCell ref="E42:E44"/>
    <mergeCell ref="G42:G44"/>
    <mergeCell ref="I42:I44"/>
    <mergeCell ref="F2:F4"/>
    <mergeCell ref="F42:F44"/>
    <mergeCell ref="F59:F61"/>
    <mergeCell ref="I20:I22"/>
    <mergeCell ref="F33:F34"/>
    <mergeCell ref="J30:J32"/>
    <mergeCell ref="F35:F38"/>
    <mergeCell ref="G35:G38"/>
    <mergeCell ref="I88:I90"/>
    <mergeCell ref="A45:A49"/>
    <mergeCell ref="B45:B49"/>
    <mergeCell ref="A44:B44"/>
    <mergeCell ref="B31:D31"/>
    <mergeCell ref="A33:A34"/>
    <mergeCell ref="A50:A54"/>
    <mergeCell ref="B50:B54"/>
    <mergeCell ref="B55:B56"/>
    <mergeCell ref="A55:A56"/>
    <mergeCell ref="A35:A38"/>
    <mergeCell ref="B35:B38"/>
    <mergeCell ref="B71:B74"/>
    <mergeCell ref="A75:A77"/>
    <mergeCell ref="B75:B77"/>
    <mergeCell ref="B60:D60"/>
    <mergeCell ref="H88:H90"/>
    <mergeCell ref="B69:B70"/>
    <mergeCell ref="A71:A74"/>
    <mergeCell ref="F88:F90"/>
    <mergeCell ref="A79:A83"/>
    <mergeCell ref="B79:B83"/>
    <mergeCell ref="B89:D89"/>
    <mergeCell ref="B2:D2"/>
    <mergeCell ref="B14:D14"/>
    <mergeCell ref="B30:D30"/>
    <mergeCell ref="B42:D42"/>
    <mergeCell ref="B59:D59"/>
    <mergeCell ref="C44:D44"/>
    <mergeCell ref="C32:D32"/>
    <mergeCell ref="C16:D16"/>
    <mergeCell ref="C4:D4"/>
    <mergeCell ref="A4:B4"/>
    <mergeCell ref="A16:B16"/>
    <mergeCell ref="A32:B32"/>
    <mergeCell ref="B43:D43"/>
    <mergeCell ref="E20:E22"/>
    <mergeCell ref="F20:F22"/>
    <mergeCell ref="E33:E34"/>
    <mergeCell ref="B20:B22"/>
    <mergeCell ref="A20:A22"/>
    <mergeCell ref="B26:B27"/>
    <mergeCell ref="A26:A27"/>
    <mergeCell ref="A23:A25"/>
    <mergeCell ref="K26:K27"/>
    <mergeCell ref="G23:G25"/>
    <mergeCell ref="I23:I25"/>
    <mergeCell ref="J23:J25"/>
    <mergeCell ref="G26:G27"/>
    <mergeCell ref="E26:E27"/>
    <mergeCell ref="F26:F27"/>
    <mergeCell ref="H26:H27"/>
    <mergeCell ref="I26:I27"/>
    <mergeCell ref="J26:J27"/>
    <mergeCell ref="H20:H25"/>
    <mergeCell ref="A90:B90"/>
    <mergeCell ref="C90:D90"/>
    <mergeCell ref="B88:D88"/>
    <mergeCell ref="H45:H49"/>
    <mergeCell ref="I45:I49"/>
    <mergeCell ref="J45:J49"/>
    <mergeCell ref="E45:E49"/>
    <mergeCell ref="F45:F49"/>
    <mergeCell ref="G45:G49"/>
    <mergeCell ref="I75:I77"/>
    <mergeCell ref="J75:J77"/>
    <mergeCell ref="E75:E77"/>
    <mergeCell ref="F75:F77"/>
    <mergeCell ref="G75:G77"/>
    <mergeCell ref="H75:H77"/>
    <mergeCell ref="A61:B61"/>
    <mergeCell ref="C61:D61"/>
    <mergeCell ref="A62:A68"/>
    <mergeCell ref="B62:B68"/>
    <mergeCell ref="A69:A70"/>
    <mergeCell ref="A99:A100"/>
    <mergeCell ref="B99:B100"/>
    <mergeCell ref="K91:K95"/>
    <mergeCell ref="H91:H95"/>
    <mergeCell ref="E91:E95"/>
    <mergeCell ref="F91:F95"/>
    <mergeCell ref="G91:G95"/>
    <mergeCell ref="I91:I95"/>
    <mergeCell ref="J91:J95"/>
    <mergeCell ref="G96:G97"/>
    <mergeCell ref="E96:E97"/>
    <mergeCell ref="F96:F97"/>
    <mergeCell ref="H96:H97"/>
    <mergeCell ref="I96:I97"/>
    <mergeCell ref="J96:J97"/>
    <mergeCell ref="K96:K97"/>
    <mergeCell ref="A96:A97"/>
    <mergeCell ref="B96:B97"/>
    <mergeCell ref="A91:A93"/>
    <mergeCell ref="B91:B93"/>
    <mergeCell ref="A94:A95"/>
    <mergeCell ref="B94:B95"/>
    <mergeCell ref="K51:K54"/>
    <mergeCell ref="H18:H19"/>
    <mergeCell ref="E18:E19"/>
    <mergeCell ref="F18:F19"/>
    <mergeCell ref="G18:G19"/>
    <mergeCell ref="I18:I19"/>
    <mergeCell ref="J18:J19"/>
    <mergeCell ref="H51:H54"/>
    <mergeCell ref="E51:E54"/>
    <mergeCell ref="F51:F54"/>
    <mergeCell ref="G51:G54"/>
    <mergeCell ref="I51:I54"/>
    <mergeCell ref="J51:J54"/>
    <mergeCell ref="I33:I34"/>
    <mergeCell ref="J33:J34"/>
    <mergeCell ref="H35:H38"/>
    <mergeCell ref="I35:I38"/>
    <mergeCell ref="J35:J38"/>
    <mergeCell ref="E35:E38"/>
    <mergeCell ref="F30:F32"/>
    <mergeCell ref="G20:G22"/>
    <mergeCell ref="K20:K22"/>
    <mergeCell ref="E23:E25"/>
    <mergeCell ref="F23:F25"/>
  </mergeCells>
  <pageMargins left="0.7" right="0.7" top="0.75" bottom="0.75" header="0.3" footer="0.3"/>
  <pageSetup paperSize="8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opLeftCell="A71" zoomScale="80" zoomScaleNormal="80" workbookViewId="0">
      <selection activeCell="B26" sqref="B26:B27"/>
    </sheetView>
  </sheetViews>
  <sheetFormatPr defaultRowHeight="14.5" x14ac:dyDescent="0.35"/>
  <cols>
    <col min="1" max="1" width="15" style="4" customWidth="1"/>
    <col min="2" max="2" width="49.453125" style="17" customWidth="1"/>
    <col min="3" max="3" width="6" style="2" customWidth="1"/>
    <col min="4" max="4" width="68.26953125" customWidth="1"/>
    <col min="5" max="5" width="17.1796875" customWidth="1"/>
    <col min="6" max="6" width="17.7265625" customWidth="1"/>
    <col min="7" max="7" width="16" customWidth="1"/>
    <col min="8" max="8" width="15" customWidth="1"/>
    <col min="9" max="10" width="17.81640625" customWidth="1"/>
    <col min="11" max="11" width="45.453125" style="1" customWidth="1"/>
  </cols>
  <sheetData>
    <row r="1" spans="1:11" s="1" customFormat="1" ht="25.5" customHeight="1" thickBot="1" x14ac:dyDescent="0.4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1" s="1" customFormat="1" ht="15.75" customHeight="1" x14ac:dyDescent="0.35">
      <c r="A2" s="55" t="s">
        <v>1</v>
      </c>
      <c r="B2" s="127" t="s">
        <v>2</v>
      </c>
      <c r="C2" s="128"/>
      <c r="D2" s="129"/>
      <c r="E2" s="96" t="s">
        <v>3</v>
      </c>
      <c r="F2" s="96" t="s">
        <v>4</v>
      </c>
      <c r="G2" s="151" t="s">
        <v>5</v>
      </c>
      <c r="H2" s="151" t="s">
        <v>6</v>
      </c>
      <c r="I2" s="151" t="s">
        <v>7</v>
      </c>
      <c r="J2" s="151" t="s">
        <v>8</v>
      </c>
      <c r="K2" s="161" t="s">
        <v>9</v>
      </c>
    </row>
    <row r="3" spans="1:11" s="3" customFormat="1" ht="30" customHeight="1" x14ac:dyDescent="0.35">
      <c r="A3" s="56" t="s">
        <v>10</v>
      </c>
      <c r="B3" s="149" t="s">
        <v>11</v>
      </c>
      <c r="C3" s="149"/>
      <c r="D3" s="150"/>
      <c r="E3" s="159"/>
      <c r="F3" s="97"/>
      <c r="G3" s="152"/>
      <c r="H3" s="97"/>
      <c r="I3" s="152"/>
      <c r="J3" s="152"/>
      <c r="K3" s="162"/>
    </row>
    <row r="4" spans="1:11" s="1" customFormat="1" x14ac:dyDescent="0.35">
      <c r="A4" s="147" t="s">
        <v>12</v>
      </c>
      <c r="B4" s="148"/>
      <c r="C4" s="145" t="s">
        <v>13</v>
      </c>
      <c r="D4" s="146"/>
      <c r="E4" s="160"/>
      <c r="F4" s="98"/>
      <c r="G4" s="153"/>
      <c r="H4" s="98"/>
      <c r="I4" s="153"/>
      <c r="J4" s="153"/>
      <c r="K4" s="162"/>
    </row>
    <row r="5" spans="1:11" s="1" customFormat="1" ht="67.5" customHeight="1" x14ac:dyDescent="0.35">
      <c r="A5" s="119" t="s">
        <v>14</v>
      </c>
      <c r="B5" s="121" t="s">
        <v>15</v>
      </c>
      <c r="C5" s="5" t="s">
        <v>16</v>
      </c>
      <c r="D5" s="6" t="s">
        <v>17</v>
      </c>
      <c r="E5" s="15" t="s">
        <v>18</v>
      </c>
      <c r="F5" s="15" t="s">
        <v>18</v>
      </c>
      <c r="G5" s="15" t="s">
        <v>18</v>
      </c>
      <c r="H5" s="15" t="s">
        <v>18</v>
      </c>
      <c r="I5" s="15" t="s">
        <v>18</v>
      </c>
      <c r="J5" s="15" t="s">
        <v>18</v>
      </c>
      <c r="K5" s="58" t="s">
        <v>19</v>
      </c>
    </row>
    <row r="6" spans="1:11" s="1" customFormat="1" ht="123" customHeight="1" x14ac:dyDescent="0.35">
      <c r="A6" s="120"/>
      <c r="B6" s="122"/>
      <c r="C6" s="5" t="s">
        <v>20</v>
      </c>
      <c r="D6" s="7" t="s">
        <v>21</v>
      </c>
      <c r="E6" s="15" t="s">
        <v>18</v>
      </c>
      <c r="F6" s="15" t="s">
        <v>18</v>
      </c>
      <c r="G6" s="25">
        <v>352651</v>
      </c>
      <c r="H6" s="25">
        <f>150000+15000</f>
        <v>165000</v>
      </c>
      <c r="I6" s="15" t="s">
        <v>18</v>
      </c>
      <c r="J6" s="25" t="s">
        <v>18</v>
      </c>
      <c r="K6" s="58" t="s">
        <v>22</v>
      </c>
    </row>
    <row r="7" spans="1:11" s="1" customFormat="1" ht="105" customHeight="1" x14ac:dyDescent="0.35">
      <c r="A7" s="137"/>
      <c r="B7" s="136"/>
      <c r="C7" s="5" t="s">
        <v>23</v>
      </c>
      <c r="D7" s="7" t="s">
        <v>24</v>
      </c>
      <c r="E7" s="15" t="s">
        <v>18</v>
      </c>
      <c r="F7" s="15" t="s">
        <v>18</v>
      </c>
      <c r="G7" s="15" t="s">
        <v>18</v>
      </c>
      <c r="H7" s="25">
        <v>5000</v>
      </c>
      <c r="I7" s="15" t="s">
        <v>18</v>
      </c>
      <c r="J7" s="15" t="s">
        <v>18</v>
      </c>
      <c r="K7" s="58" t="s">
        <v>25</v>
      </c>
    </row>
    <row r="8" spans="1:11" s="1" customFormat="1" ht="51.75" customHeight="1" x14ac:dyDescent="0.35">
      <c r="A8" s="59" t="s">
        <v>26</v>
      </c>
      <c r="B8" s="27" t="s">
        <v>27</v>
      </c>
      <c r="C8" s="5" t="s">
        <v>28</v>
      </c>
      <c r="D8" s="7" t="s">
        <v>29</v>
      </c>
      <c r="E8" s="15" t="s">
        <v>18</v>
      </c>
      <c r="F8" s="15" t="s">
        <v>18</v>
      </c>
      <c r="G8" s="15" t="s">
        <v>18</v>
      </c>
      <c r="H8" s="25">
        <v>20000</v>
      </c>
      <c r="I8" s="15" t="s">
        <v>18</v>
      </c>
      <c r="J8" s="15" t="s">
        <v>18</v>
      </c>
      <c r="K8" s="58"/>
    </row>
    <row r="9" spans="1:11" s="1" customFormat="1" ht="58" x14ac:dyDescent="0.35">
      <c r="A9" s="59" t="s">
        <v>30</v>
      </c>
      <c r="B9" s="27" t="s">
        <v>31</v>
      </c>
      <c r="C9" s="5" t="s">
        <v>32</v>
      </c>
      <c r="D9" s="7" t="s">
        <v>33</v>
      </c>
      <c r="E9" s="15" t="s">
        <v>18</v>
      </c>
      <c r="F9" s="15" t="s">
        <v>18</v>
      </c>
      <c r="G9" s="15" t="s">
        <v>18</v>
      </c>
      <c r="H9" s="15" t="s">
        <v>18</v>
      </c>
      <c r="I9" s="15" t="s">
        <v>18</v>
      </c>
      <c r="J9" s="15" t="s">
        <v>18</v>
      </c>
      <c r="K9" s="58" t="s">
        <v>19</v>
      </c>
    </row>
    <row r="10" spans="1:11" s="1" customFormat="1" ht="29" x14ac:dyDescent="0.35">
      <c r="A10" s="59" t="s">
        <v>34</v>
      </c>
      <c r="B10" s="27" t="s">
        <v>35</v>
      </c>
      <c r="C10" s="5" t="s">
        <v>36</v>
      </c>
      <c r="D10" s="7" t="s">
        <v>37</v>
      </c>
      <c r="E10" s="15" t="s">
        <v>18</v>
      </c>
      <c r="F10" s="15" t="s">
        <v>18</v>
      </c>
      <c r="G10" s="15" t="s">
        <v>18</v>
      </c>
      <c r="H10" s="25">
        <v>70000</v>
      </c>
      <c r="I10" s="15" t="s">
        <v>18</v>
      </c>
      <c r="J10" s="15" t="s">
        <v>18</v>
      </c>
      <c r="K10" s="58"/>
    </row>
    <row r="11" spans="1:11" ht="56.25" customHeight="1" thickBot="1" x14ac:dyDescent="0.4">
      <c r="A11" s="60" t="s">
        <v>38</v>
      </c>
      <c r="B11" s="42" t="s">
        <v>39</v>
      </c>
      <c r="C11" s="34" t="s">
        <v>40</v>
      </c>
      <c r="D11" s="35" t="s">
        <v>41</v>
      </c>
      <c r="E11" s="36" t="s">
        <v>18</v>
      </c>
      <c r="F11" s="36" t="s">
        <v>18</v>
      </c>
      <c r="G11" s="36" t="s">
        <v>18</v>
      </c>
      <c r="H11" s="37">
        <v>1500000</v>
      </c>
      <c r="I11" s="36" t="s">
        <v>18</v>
      </c>
      <c r="J11" s="36" t="s">
        <v>18</v>
      </c>
      <c r="K11" s="61"/>
    </row>
    <row r="12" spans="1:11" ht="15" thickTop="1" x14ac:dyDescent="0.35">
      <c r="A12" s="178" t="s">
        <v>42</v>
      </c>
      <c r="B12" s="179"/>
      <c r="C12" s="179"/>
      <c r="D12" s="180"/>
      <c r="E12" s="38">
        <f>SUM(E5:E11)</f>
        <v>0</v>
      </c>
      <c r="F12" s="38">
        <f t="shared" ref="F12:J12" si="0">SUM(F5:F11)</f>
        <v>0</v>
      </c>
      <c r="G12" s="38">
        <f t="shared" si="0"/>
        <v>352651</v>
      </c>
      <c r="H12" s="38">
        <f t="shared" si="0"/>
        <v>1760000</v>
      </c>
      <c r="I12" s="38">
        <f t="shared" si="0"/>
        <v>0</v>
      </c>
      <c r="J12" s="38">
        <f t="shared" si="0"/>
        <v>0</v>
      </c>
      <c r="K12" s="62"/>
    </row>
    <row r="13" spans="1:11" ht="15" thickBot="1" x14ac:dyDescent="0.4">
      <c r="A13" s="181" t="s">
        <v>43</v>
      </c>
      <c r="B13" s="182"/>
      <c r="C13" s="182"/>
      <c r="D13" s="183"/>
      <c r="E13" s="184">
        <f>SUM(E5:J11)</f>
        <v>2112651</v>
      </c>
      <c r="F13" s="185"/>
      <c r="G13" s="185"/>
      <c r="H13" s="185"/>
      <c r="I13" s="185"/>
      <c r="J13" s="186"/>
      <c r="K13" s="63"/>
    </row>
    <row r="14" spans="1:11" s="1" customFormat="1" ht="30" customHeight="1" x14ac:dyDescent="0.35">
      <c r="A14" s="55" t="s">
        <v>1</v>
      </c>
      <c r="B14" s="127" t="s">
        <v>44</v>
      </c>
      <c r="C14" s="128"/>
      <c r="D14" s="128"/>
      <c r="E14" s="96" t="s">
        <v>3</v>
      </c>
      <c r="F14" s="96" t="s">
        <v>4</v>
      </c>
      <c r="G14" s="151" t="s">
        <v>5</v>
      </c>
      <c r="H14" s="151" t="s">
        <v>6</v>
      </c>
      <c r="I14" s="151" t="s">
        <v>7</v>
      </c>
      <c r="J14" s="151" t="s">
        <v>8</v>
      </c>
      <c r="K14" s="161" t="s">
        <v>9</v>
      </c>
    </row>
    <row r="15" spans="1:11" ht="31.5" customHeight="1" x14ac:dyDescent="0.35">
      <c r="A15" s="56" t="s">
        <v>45</v>
      </c>
      <c r="B15" s="149" t="s">
        <v>46</v>
      </c>
      <c r="C15" s="149"/>
      <c r="D15" s="150"/>
      <c r="E15" s="159"/>
      <c r="F15" s="97"/>
      <c r="G15" s="152"/>
      <c r="H15" s="97"/>
      <c r="I15" s="152"/>
      <c r="J15" s="152"/>
      <c r="K15" s="162"/>
    </row>
    <row r="16" spans="1:11" ht="15" customHeight="1" x14ac:dyDescent="0.35">
      <c r="A16" s="123" t="s">
        <v>12</v>
      </c>
      <c r="B16" s="124"/>
      <c r="C16" s="125" t="s">
        <v>13</v>
      </c>
      <c r="D16" s="126"/>
      <c r="E16" s="160"/>
      <c r="F16" s="98"/>
      <c r="G16" s="153"/>
      <c r="H16" s="98"/>
      <c r="I16" s="153"/>
      <c r="J16" s="153"/>
      <c r="K16" s="162"/>
    </row>
    <row r="17" spans="1:11" ht="84.75" customHeight="1" x14ac:dyDescent="0.35">
      <c r="A17" s="119" t="s">
        <v>47</v>
      </c>
      <c r="B17" s="121" t="s">
        <v>48</v>
      </c>
      <c r="C17" s="5" t="s">
        <v>49</v>
      </c>
      <c r="D17" s="6" t="s">
        <v>50</v>
      </c>
      <c r="E17" s="49">
        <v>40000</v>
      </c>
      <c r="F17" s="15" t="s">
        <v>18</v>
      </c>
      <c r="G17" s="15" t="s">
        <v>18</v>
      </c>
      <c r="H17" s="15" t="s">
        <v>18</v>
      </c>
      <c r="I17" s="15" t="s">
        <v>18</v>
      </c>
      <c r="J17" s="15" t="s">
        <v>18</v>
      </c>
      <c r="K17" s="64" t="s">
        <v>51</v>
      </c>
    </row>
    <row r="18" spans="1:11" ht="48.75" customHeight="1" x14ac:dyDescent="0.35">
      <c r="A18" s="120"/>
      <c r="B18" s="122"/>
      <c r="C18" s="5" t="s">
        <v>52</v>
      </c>
      <c r="D18" s="7" t="s">
        <v>53</v>
      </c>
      <c r="E18" s="87" t="s">
        <v>18</v>
      </c>
      <c r="F18" s="87" t="s">
        <v>18</v>
      </c>
      <c r="G18" s="87" t="s">
        <v>18</v>
      </c>
      <c r="H18" s="86">
        <v>85000</v>
      </c>
      <c r="I18" s="87" t="s">
        <v>18</v>
      </c>
      <c r="J18" s="87" t="s">
        <v>18</v>
      </c>
      <c r="K18" s="64" t="s">
        <v>54</v>
      </c>
    </row>
    <row r="19" spans="1:11" ht="29" x14ac:dyDescent="0.35">
      <c r="A19" s="137"/>
      <c r="B19" s="136"/>
      <c r="C19" s="5" t="s">
        <v>55</v>
      </c>
      <c r="D19" s="9" t="s">
        <v>56</v>
      </c>
      <c r="E19" s="87"/>
      <c r="F19" s="87"/>
      <c r="G19" s="87"/>
      <c r="H19" s="86"/>
      <c r="I19" s="87"/>
      <c r="J19" s="87"/>
      <c r="K19" s="65"/>
    </row>
    <row r="20" spans="1:11" ht="29" x14ac:dyDescent="0.35">
      <c r="A20" s="119" t="s">
        <v>57</v>
      </c>
      <c r="B20" s="121" t="s">
        <v>58</v>
      </c>
      <c r="C20" s="5" t="s">
        <v>59</v>
      </c>
      <c r="D20" s="9" t="s">
        <v>60</v>
      </c>
      <c r="E20" s="90" t="s">
        <v>18</v>
      </c>
      <c r="F20" s="90" t="s">
        <v>18</v>
      </c>
      <c r="G20" s="90" t="s">
        <v>18</v>
      </c>
      <c r="H20" s="130">
        <v>35000</v>
      </c>
      <c r="I20" s="90" t="s">
        <v>18</v>
      </c>
      <c r="J20" s="90" t="s">
        <v>18</v>
      </c>
      <c r="K20" s="99" t="s">
        <v>61</v>
      </c>
    </row>
    <row r="21" spans="1:11" ht="29" x14ac:dyDescent="0.35">
      <c r="A21" s="120"/>
      <c r="B21" s="122"/>
      <c r="C21" s="5" t="s">
        <v>62</v>
      </c>
      <c r="D21" s="9" t="s">
        <v>63</v>
      </c>
      <c r="E21" s="95"/>
      <c r="F21" s="95"/>
      <c r="G21" s="95"/>
      <c r="H21" s="131"/>
      <c r="I21" s="95"/>
      <c r="J21" s="95"/>
      <c r="K21" s="100"/>
    </row>
    <row r="22" spans="1:11" ht="29" x14ac:dyDescent="0.35">
      <c r="A22" s="137"/>
      <c r="B22" s="136"/>
      <c r="C22" s="5" t="s">
        <v>64</v>
      </c>
      <c r="D22" s="9" t="s">
        <v>65</v>
      </c>
      <c r="E22" s="91"/>
      <c r="F22" s="91"/>
      <c r="G22" s="91"/>
      <c r="H22" s="131"/>
      <c r="I22" s="91"/>
      <c r="J22" s="91"/>
      <c r="K22" s="101"/>
    </row>
    <row r="23" spans="1:11" ht="72.5" x14ac:dyDescent="0.35">
      <c r="A23" s="119" t="s">
        <v>66</v>
      </c>
      <c r="B23" s="121" t="s">
        <v>67</v>
      </c>
      <c r="C23" s="5" t="s">
        <v>68</v>
      </c>
      <c r="D23" s="9" t="s">
        <v>69</v>
      </c>
      <c r="E23" s="90" t="s">
        <v>18</v>
      </c>
      <c r="F23" s="90" t="s">
        <v>18</v>
      </c>
      <c r="G23" s="90" t="s">
        <v>18</v>
      </c>
      <c r="H23" s="131"/>
      <c r="I23" s="90" t="s">
        <v>18</v>
      </c>
      <c r="J23" s="90" t="s">
        <v>18</v>
      </c>
      <c r="K23" s="71" t="s">
        <v>70</v>
      </c>
    </row>
    <row r="24" spans="1:11" ht="29" x14ac:dyDescent="0.35">
      <c r="A24" s="120"/>
      <c r="B24" s="122"/>
      <c r="C24" s="5" t="s">
        <v>71</v>
      </c>
      <c r="D24" s="9" t="s">
        <v>72</v>
      </c>
      <c r="E24" s="95"/>
      <c r="F24" s="95"/>
      <c r="G24" s="95"/>
      <c r="H24" s="131"/>
      <c r="I24" s="95"/>
      <c r="J24" s="95"/>
      <c r="K24" s="58" t="s">
        <v>73</v>
      </c>
    </row>
    <row r="25" spans="1:11" ht="58" x14ac:dyDescent="0.35">
      <c r="A25" s="137"/>
      <c r="B25" s="136"/>
      <c r="C25" s="5" t="s">
        <v>74</v>
      </c>
      <c r="D25" s="9" t="s">
        <v>75</v>
      </c>
      <c r="E25" s="91"/>
      <c r="F25" s="91"/>
      <c r="G25" s="91"/>
      <c r="H25" s="132"/>
      <c r="I25" s="91"/>
      <c r="J25" s="91"/>
      <c r="K25" s="58" t="s">
        <v>76</v>
      </c>
    </row>
    <row r="26" spans="1:11" ht="29" x14ac:dyDescent="0.35">
      <c r="A26" s="119" t="s">
        <v>77</v>
      </c>
      <c r="B26" s="121" t="s">
        <v>78</v>
      </c>
      <c r="C26" s="5" t="s">
        <v>79</v>
      </c>
      <c r="D26" s="9" t="s">
        <v>80</v>
      </c>
      <c r="E26" s="90" t="s">
        <v>18</v>
      </c>
      <c r="F26" s="90" t="s">
        <v>18</v>
      </c>
      <c r="G26" s="142">
        <v>100000</v>
      </c>
      <c r="H26" s="90" t="s">
        <v>18</v>
      </c>
      <c r="I26" s="90" t="s">
        <v>18</v>
      </c>
      <c r="J26" s="90" t="s">
        <v>18</v>
      </c>
      <c r="K26" s="140" t="s">
        <v>81</v>
      </c>
    </row>
    <row r="27" spans="1:11" ht="44" thickBot="1" x14ac:dyDescent="0.4">
      <c r="A27" s="139"/>
      <c r="B27" s="138"/>
      <c r="C27" s="34" t="s">
        <v>82</v>
      </c>
      <c r="D27" s="40" t="s">
        <v>83</v>
      </c>
      <c r="E27" s="144"/>
      <c r="F27" s="144"/>
      <c r="G27" s="143"/>
      <c r="H27" s="144"/>
      <c r="I27" s="144"/>
      <c r="J27" s="144"/>
      <c r="K27" s="141"/>
    </row>
    <row r="28" spans="1:11" ht="15" customHeight="1" thickTop="1" x14ac:dyDescent="0.35">
      <c r="A28" s="178" t="s">
        <v>42</v>
      </c>
      <c r="B28" s="179"/>
      <c r="C28" s="179"/>
      <c r="D28" s="180"/>
      <c r="E28" s="38">
        <f>SUM(E17:E27)</f>
        <v>40000</v>
      </c>
      <c r="F28" s="38">
        <f t="shared" ref="F28:J28" si="1">SUM(F17:F27)</f>
        <v>0</v>
      </c>
      <c r="G28" s="38">
        <f t="shared" si="1"/>
        <v>100000</v>
      </c>
      <c r="H28" s="38">
        <f t="shared" si="1"/>
        <v>120000</v>
      </c>
      <c r="I28" s="38">
        <f t="shared" si="1"/>
        <v>0</v>
      </c>
      <c r="J28" s="38">
        <f t="shared" si="1"/>
        <v>0</v>
      </c>
      <c r="K28" s="62"/>
    </row>
    <row r="29" spans="1:11" ht="15" thickBot="1" x14ac:dyDescent="0.4">
      <c r="A29" s="181" t="s">
        <v>43</v>
      </c>
      <c r="B29" s="182"/>
      <c r="C29" s="182"/>
      <c r="D29" s="183"/>
      <c r="E29" s="184">
        <f>SUM(E17:J27)</f>
        <v>260000</v>
      </c>
      <c r="F29" s="185"/>
      <c r="G29" s="185"/>
      <c r="H29" s="185"/>
      <c r="I29" s="185"/>
      <c r="J29" s="186"/>
      <c r="K29" s="63"/>
    </row>
    <row r="30" spans="1:11" s="1" customFormat="1" ht="30" customHeight="1" x14ac:dyDescent="0.35">
      <c r="A30" s="55" t="s">
        <v>1</v>
      </c>
      <c r="B30" s="127" t="s">
        <v>84</v>
      </c>
      <c r="C30" s="128"/>
      <c r="D30" s="129"/>
      <c r="E30" s="96" t="s">
        <v>3</v>
      </c>
      <c r="F30" s="96" t="s">
        <v>4</v>
      </c>
      <c r="G30" s="151" t="s">
        <v>5</v>
      </c>
      <c r="H30" s="151" t="s">
        <v>6</v>
      </c>
      <c r="I30" s="151" t="s">
        <v>7</v>
      </c>
      <c r="J30" s="151" t="s">
        <v>8</v>
      </c>
      <c r="K30" s="161" t="s">
        <v>9</v>
      </c>
    </row>
    <row r="31" spans="1:11" ht="31.5" customHeight="1" x14ac:dyDescent="0.35">
      <c r="A31" s="56" t="s">
        <v>85</v>
      </c>
      <c r="B31" s="150" t="s">
        <v>86</v>
      </c>
      <c r="C31" s="157"/>
      <c r="D31" s="158"/>
      <c r="E31" s="159"/>
      <c r="F31" s="97"/>
      <c r="G31" s="152"/>
      <c r="H31" s="97"/>
      <c r="I31" s="152"/>
      <c r="J31" s="152"/>
      <c r="K31" s="162"/>
    </row>
    <row r="32" spans="1:11" ht="15" customHeight="1" x14ac:dyDescent="0.35">
      <c r="A32" s="123" t="s">
        <v>12</v>
      </c>
      <c r="B32" s="124"/>
      <c r="C32" s="125" t="s">
        <v>13</v>
      </c>
      <c r="D32" s="187"/>
      <c r="E32" s="160"/>
      <c r="F32" s="98"/>
      <c r="G32" s="153"/>
      <c r="H32" s="98"/>
      <c r="I32" s="153"/>
      <c r="J32" s="153"/>
      <c r="K32" s="162"/>
    </row>
    <row r="33" spans="1:11" ht="43.5" x14ac:dyDescent="0.35">
      <c r="A33" s="119" t="s">
        <v>87</v>
      </c>
      <c r="B33" s="121" t="s">
        <v>88</v>
      </c>
      <c r="C33" s="5" t="s">
        <v>89</v>
      </c>
      <c r="D33" s="6" t="s">
        <v>90</v>
      </c>
      <c r="E33" s="90" t="s">
        <v>18</v>
      </c>
      <c r="F33" s="90" t="s">
        <v>18</v>
      </c>
      <c r="G33" s="90" t="s">
        <v>18</v>
      </c>
      <c r="H33" s="142">
        <v>60000</v>
      </c>
      <c r="I33" s="90" t="s">
        <v>18</v>
      </c>
      <c r="J33" s="90" t="s">
        <v>18</v>
      </c>
      <c r="K33" s="58" t="s">
        <v>91</v>
      </c>
    </row>
    <row r="34" spans="1:11" ht="29" x14ac:dyDescent="0.35">
      <c r="A34" s="137"/>
      <c r="B34" s="136"/>
      <c r="C34" s="5" t="s">
        <v>92</v>
      </c>
      <c r="D34" s="9" t="s">
        <v>93</v>
      </c>
      <c r="E34" s="91"/>
      <c r="F34" s="91"/>
      <c r="G34" s="91"/>
      <c r="H34" s="166"/>
      <c r="I34" s="91"/>
      <c r="J34" s="91"/>
      <c r="K34" s="58" t="s">
        <v>94</v>
      </c>
    </row>
    <row r="35" spans="1:11" ht="43.5" x14ac:dyDescent="0.35">
      <c r="A35" s="119" t="s">
        <v>95</v>
      </c>
      <c r="B35" s="121" t="s">
        <v>96</v>
      </c>
      <c r="C35" s="5" t="s">
        <v>97</v>
      </c>
      <c r="D35" s="9" t="s">
        <v>98</v>
      </c>
      <c r="E35" s="90" t="s">
        <v>18</v>
      </c>
      <c r="F35" s="90" t="s">
        <v>18</v>
      </c>
      <c r="G35" s="90" t="s">
        <v>18</v>
      </c>
      <c r="H35" s="191">
        <v>20000</v>
      </c>
      <c r="I35" s="90" t="s">
        <v>18</v>
      </c>
      <c r="J35" s="90" t="s">
        <v>18</v>
      </c>
      <c r="K35" s="58" t="s">
        <v>99</v>
      </c>
    </row>
    <row r="36" spans="1:11" ht="43.5" x14ac:dyDescent="0.35">
      <c r="A36" s="120"/>
      <c r="B36" s="122"/>
      <c r="C36" s="5" t="s">
        <v>100</v>
      </c>
      <c r="D36" s="9" t="s">
        <v>101</v>
      </c>
      <c r="E36" s="95"/>
      <c r="F36" s="95"/>
      <c r="G36" s="95"/>
      <c r="H36" s="95"/>
      <c r="I36" s="95"/>
      <c r="J36" s="95"/>
      <c r="K36" s="58" t="s">
        <v>102</v>
      </c>
    </row>
    <row r="37" spans="1:11" ht="78" customHeight="1" x14ac:dyDescent="0.35">
      <c r="A37" s="120"/>
      <c r="B37" s="122"/>
      <c r="C37" s="5" t="s">
        <v>103</v>
      </c>
      <c r="D37" s="9" t="s">
        <v>104</v>
      </c>
      <c r="E37" s="95"/>
      <c r="F37" s="95"/>
      <c r="G37" s="95"/>
      <c r="H37" s="95"/>
      <c r="I37" s="95"/>
      <c r="J37" s="95"/>
      <c r="K37" s="58" t="s">
        <v>105</v>
      </c>
    </row>
    <row r="38" spans="1:11" ht="24" customHeight="1" x14ac:dyDescent="0.35">
      <c r="A38" s="137"/>
      <c r="B38" s="136"/>
      <c r="C38" s="5" t="s">
        <v>106</v>
      </c>
      <c r="D38" s="9" t="s">
        <v>107</v>
      </c>
      <c r="E38" s="91"/>
      <c r="F38" s="91"/>
      <c r="G38" s="91"/>
      <c r="H38" s="91"/>
      <c r="I38" s="91"/>
      <c r="J38" s="91"/>
      <c r="K38" s="66" t="s">
        <v>108</v>
      </c>
    </row>
    <row r="39" spans="1:11" ht="87.5" thickBot="1" x14ac:dyDescent="0.4">
      <c r="A39" s="60" t="s">
        <v>109</v>
      </c>
      <c r="B39" s="42" t="s">
        <v>110</v>
      </c>
      <c r="C39" s="34" t="s">
        <v>111</v>
      </c>
      <c r="D39" s="40" t="s">
        <v>112</v>
      </c>
      <c r="E39" s="36" t="s">
        <v>18</v>
      </c>
      <c r="F39" s="36" t="s">
        <v>18</v>
      </c>
      <c r="G39" s="36" t="s">
        <v>18</v>
      </c>
      <c r="H39" s="36" t="s">
        <v>18</v>
      </c>
      <c r="I39" s="36" t="s">
        <v>18</v>
      </c>
      <c r="J39" s="36" t="s">
        <v>18</v>
      </c>
      <c r="K39" s="61" t="s">
        <v>113</v>
      </c>
    </row>
    <row r="40" spans="1:11" ht="15" customHeight="1" thickTop="1" x14ac:dyDescent="0.35">
      <c r="A40" s="167" t="s">
        <v>42</v>
      </c>
      <c r="B40" s="168"/>
      <c r="C40" s="168"/>
      <c r="D40" s="169"/>
      <c r="E40" s="38">
        <f>SUM(E33:E39)</f>
        <v>0</v>
      </c>
      <c r="F40" s="38">
        <f t="shared" ref="F40:J40" si="2">SUM(F33:F39)</f>
        <v>0</v>
      </c>
      <c r="G40" s="38">
        <f t="shared" si="2"/>
        <v>0</v>
      </c>
      <c r="H40" s="38">
        <f t="shared" si="2"/>
        <v>80000</v>
      </c>
      <c r="I40" s="38">
        <f t="shared" si="2"/>
        <v>0</v>
      </c>
      <c r="J40" s="38">
        <f t="shared" si="2"/>
        <v>0</v>
      </c>
      <c r="K40" s="62"/>
    </row>
    <row r="41" spans="1:11" ht="15" thickBot="1" x14ac:dyDescent="0.4">
      <c r="A41" s="170" t="s">
        <v>43</v>
      </c>
      <c r="B41" s="171"/>
      <c r="C41" s="171"/>
      <c r="D41" s="172"/>
      <c r="E41" s="173">
        <f>SUM(E33:J39)</f>
        <v>80000</v>
      </c>
      <c r="F41" s="174"/>
      <c r="G41" s="174"/>
      <c r="H41" s="174"/>
      <c r="I41" s="174"/>
      <c r="J41" s="175"/>
      <c r="K41" s="67"/>
    </row>
    <row r="42" spans="1:11" s="1" customFormat="1" ht="30" customHeight="1" x14ac:dyDescent="0.35">
      <c r="A42" s="55" t="s">
        <v>1</v>
      </c>
      <c r="B42" s="127" t="s">
        <v>114</v>
      </c>
      <c r="C42" s="128"/>
      <c r="D42" s="128"/>
      <c r="E42" s="96" t="s">
        <v>3</v>
      </c>
      <c r="F42" s="96" t="s">
        <v>4</v>
      </c>
      <c r="G42" s="151" t="s">
        <v>5</v>
      </c>
      <c r="H42" s="151" t="s">
        <v>6</v>
      </c>
      <c r="I42" s="151" t="s">
        <v>7</v>
      </c>
      <c r="J42" s="151" t="s">
        <v>8</v>
      </c>
      <c r="K42" s="161" t="s">
        <v>9</v>
      </c>
    </row>
    <row r="43" spans="1:11" ht="30" customHeight="1" x14ac:dyDescent="0.35">
      <c r="A43" s="56" t="s">
        <v>115</v>
      </c>
      <c r="B43" s="149" t="s">
        <v>116</v>
      </c>
      <c r="C43" s="149"/>
      <c r="D43" s="150"/>
      <c r="E43" s="159"/>
      <c r="F43" s="97"/>
      <c r="G43" s="152"/>
      <c r="H43" s="97"/>
      <c r="I43" s="152"/>
      <c r="J43" s="152"/>
      <c r="K43" s="162"/>
    </row>
    <row r="44" spans="1:11" ht="15" customHeight="1" x14ac:dyDescent="0.35">
      <c r="A44" s="123" t="s">
        <v>12</v>
      </c>
      <c r="B44" s="124"/>
      <c r="C44" s="125" t="s">
        <v>13</v>
      </c>
      <c r="D44" s="126"/>
      <c r="E44" s="160"/>
      <c r="F44" s="98"/>
      <c r="G44" s="153"/>
      <c r="H44" s="98"/>
      <c r="I44" s="153"/>
      <c r="J44" s="153"/>
      <c r="K44" s="163"/>
    </row>
    <row r="45" spans="1:11" x14ac:dyDescent="0.35">
      <c r="A45" s="119" t="s">
        <v>117</v>
      </c>
      <c r="B45" s="121" t="s">
        <v>118</v>
      </c>
      <c r="C45" s="5" t="s">
        <v>119</v>
      </c>
      <c r="D45" s="6" t="s">
        <v>120</v>
      </c>
      <c r="E45" s="130" t="s">
        <v>18</v>
      </c>
      <c r="F45" s="130" t="s">
        <v>18</v>
      </c>
      <c r="G45" s="130" t="s">
        <v>18</v>
      </c>
      <c r="H45" s="130">
        <v>400000</v>
      </c>
      <c r="I45" s="130" t="s">
        <v>18</v>
      </c>
      <c r="J45" s="130" t="s">
        <v>18</v>
      </c>
      <c r="K45" s="68"/>
    </row>
    <row r="46" spans="1:11" ht="29" x14ac:dyDescent="0.35">
      <c r="A46" s="120"/>
      <c r="B46" s="122"/>
      <c r="C46" s="5" t="s">
        <v>121</v>
      </c>
      <c r="D46" s="6" t="s">
        <v>122</v>
      </c>
      <c r="E46" s="131"/>
      <c r="F46" s="131"/>
      <c r="G46" s="131"/>
      <c r="H46" s="131"/>
      <c r="I46" s="131"/>
      <c r="J46" s="131"/>
      <c r="K46" s="68"/>
    </row>
    <row r="47" spans="1:11" ht="29" x14ac:dyDescent="0.35">
      <c r="A47" s="120"/>
      <c r="B47" s="122"/>
      <c r="C47" s="5" t="s">
        <v>123</v>
      </c>
      <c r="D47" s="12" t="s">
        <v>124</v>
      </c>
      <c r="E47" s="131"/>
      <c r="F47" s="131"/>
      <c r="G47" s="131"/>
      <c r="H47" s="131"/>
      <c r="I47" s="131"/>
      <c r="J47" s="131"/>
      <c r="K47" s="68"/>
    </row>
    <row r="48" spans="1:11" x14ac:dyDescent="0.35">
      <c r="A48" s="120"/>
      <c r="B48" s="122"/>
      <c r="C48" s="5" t="s">
        <v>125</v>
      </c>
      <c r="D48" s="6" t="s">
        <v>126</v>
      </c>
      <c r="E48" s="131"/>
      <c r="F48" s="131"/>
      <c r="G48" s="131"/>
      <c r="H48" s="131"/>
      <c r="I48" s="131"/>
      <c r="J48" s="131"/>
      <c r="K48" s="68"/>
    </row>
    <row r="49" spans="1:11" ht="29" x14ac:dyDescent="0.35">
      <c r="A49" s="120"/>
      <c r="B49" s="122"/>
      <c r="C49" s="5" t="s">
        <v>127</v>
      </c>
      <c r="D49" s="9" t="s">
        <v>128</v>
      </c>
      <c r="E49" s="132"/>
      <c r="F49" s="132"/>
      <c r="G49" s="132"/>
      <c r="H49" s="132"/>
      <c r="I49" s="132"/>
      <c r="J49" s="132"/>
      <c r="K49" s="68"/>
    </row>
    <row r="50" spans="1:11" ht="29" x14ac:dyDescent="0.35">
      <c r="A50" s="119" t="s">
        <v>129</v>
      </c>
      <c r="B50" s="121" t="s">
        <v>130</v>
      </c>
      <c r="C50" s="5" t="s">
        <v>131</v>
      </c>
      <c r="D50" s="9" t="s">
        <v>132</v>
      </c>
      <c r="E50" s="26" t="s">
        <v>18</v>
      </c>
      <c r="F50" s="26" t="s">
        <v>18</v>
      </c>
      <c r="G50" s="26" t="s">
        <v>18</v>
      </c>
      <c r="H50" s="25">
        <v>500000</v>
      </c>
      <c r="I50" s="26" t="s">
        <v>18</v>
      </c>
      <c r="J50" s="26" t="s">
        <v>18</v>
      </c>
      <c r="K50" s="68" t="s">
        <v>133</v>
      </c>
    </row>
    <row r="51" spans="1:11" ht="29" x14ac:dyDescent="0.35">
      <c r="A51" s="120"/>
      <c r="B51" s="122"/>
      <c r="C51" s="5" t="s">
        <v>134</v>
      </c>
      <c r="D51" s="9" t="s">
        <v>135</v>
      </c>
      <c r="E51" s="89" t="s">
        <v>18</v>
      </c>
      <c r="F51" s="89" t="s">
        <v>18</v>
      </c>
      <c r="G51" s="89" t="s">
        <v>18</v>
      </c>
      <c r="H51" s="88">
        <v>30000</v>
      </c>
      <c r="I51" s="89" t="s">
        <v>18</v>
      </c>
      <c r="J51" s="89" t="s">
        <v>18</v>
      </c>
      <c r="K51" s="84"/>
    </row>
    <row r="52" spans="1:11" ht="29" x14ac:dyDescent="0.35">
      <c r="A52" s="120"/>
      <c r="B52" s="122"/>
      <c r="C52" s="5" t="s">
        <v>136</v>
      </c>
      <c r="D52" s="9" t="s">
        <v>137</v>
      </c>
      <c r="E52" s="89"/>
      <c r="F52" s="89"/>
      <c r="G52" s="89"/>
      <c r="H52" s="88"/>
      <c r="I52" s="89"/>
      <c r="J52" s="89"/>
      <c r="K52" s="84"/>
    </row>
    <row r="53" spans="1:11" ht="29" x14ac:dyDescent="0.35">
      <c r="A53" s="120"/>
      <c r="B53" s="122"/>
      <c r="C53" s="5" t="s">
        <v>138</v>
      </c>
      <c r="D53" s="9" t="s">
        <v>139</v>
      </c>
      <c r="E53" s="89"/>
      <c r="F53" s="89"/>
      <c r="G53" s="89"/>
      <c r="H53" s="88"/>
      <c r="I53" s="89"/>
      <c r="J53" s="89"/>
      <c r="K53" s="84"/>
    </row>
    <row r="54" spans="1:11" x14ac:dyDescent="0.35">
      <c r="A54" s="120"/>
      <c r="B54" s="122"/>
      <c r="C54" s="5" t="s">
        <v>140</v>
      </c>
      <c r="D54" s="9" t="s">
        <v>141</v>
      </c>
      <c r="E54" s="89"/>
      <c r="F54" s="89"/>
      <c r="G54" s="89"/>
      <c r="H54" s="88"/>
      <c r="I54" s="89"/>
      <c r="J54" s="89"/>
      <c r="K54" s="85"/>
    </row>
    <row r="55" spans="1:11" ht="43.5" x14ac:dyDescent="0.35">
      <c r="A55" s="102" t="s">
        <v>142</v>
      </c>
      <c r="B55" s="104" t="s">
        <v>143</v>
      </c>
      <c r="C55" s="5" t="s">
        <v>144</v>
      </c>
      <c r="D55" s="9" t="s">
        <v>145</v>
      </c>
      <c r="E55" s="26" t="s">
        <v>18</v>
      </c>
      <c r="F55" s="26" t="s">
        <v>18</v>
      </c>
      <c r="G55" s="26" t="s">
        <v>18</v>
      </c>
      <c r="H55" s="25">
        <v>10000</v>
      </c>
      <c r="I55" s="26" t="s">
        <v>18</v>
      </c>
      <c r="J55" s="13" t="s">
        <v>18</v>
      </c>
      <c r="K55" s="69"/>
    </row>
    <row r="56" spans="1:11" ht="87.5" thickBot="1" x14ac:dyDescent="0.4">
      <c r="A56" s="103"/>
      <c r="B56" s="105"/>
      <c r="C56" s="34" t="s">
        <v>146</v>
      </c>
      <c r="D56" s="35" t="s">
        <v>147</v>
      </c>
      <c r="E56" s="36" t="s">
        <v>18</v>
      </c>
      <c r="F56" s="36" t="s">
        <v>18</v>
      </c>
      <c r="G56" s="36" t="s">
        <v>18</v>
      </c>
      <c r="H56" s="36" t="s">
        <v>18</v>
      </c>
      <c r="I56" s="36" t="s">
        <v>18</v>
      </c>
      <c r="J56" s="36" t="s">
        <v>18</v>
      </c>
      <c r="K56" s="61" t="s">
        <v>113</v>
      </c>
    </row>
    <row r="57" spans="1:11" ht="15" customHeight="1" thickTop="1" x14ac:dyDescent="0.35">
      <c r="A57" s="167" t="s">
        <v>42</v>
      </c>
      <c r="B57" s="168"/>
      <c r="C57" s="168"/>
      <c r="D57" s="169"/>
      <c r="E57" s="38">
        <f>SUM(E45:E56)</f>
        <v>0</v>
      </c>
      <c r="F57" s="38">
        <f t="shared" ref="F57:J57" si="3">SUM(F45:F56)</f>
        <v>0</v>
      </c>
      <c r="G57" s="38">
        <f t="shared" si="3"/>
        <v>0</v>
      </c>
      <c r="H57" s="38">
        <f t="shared" si="3"/>
        <v>940000</v>
      </c>
      <c r="I57" s="38">
        <f t="shared" si="3"/>
        <v>0</v>
      </c>
      <c r="J57" s="38">
        <f t="shared" si="3"/>
        <v>0</v>
      </c>
      <c r="K57" s="62"/>
    </row>
    <row r="58" spans="1:11" ht="15" thickBot="1" x14ac:dyDescent="0.4">
      <c r="A58" s="170" t="s">
        <v>43</v>
      </c>
      <c r="B58" s="171"/>
      <c r="C58" s="171"/>
      <c r="D58" s="172"/>
      <c r="E58" s="173">
        <f>SUM(E45:J56)</f>
        <v>940000</v>
      </c>
      <c r="F58" s="174"/>
      <c r="G58" s="174"/>
      <c r="H58" s="174"/>
      <c r="I58" s="174"/>
      <c r="J58" s="175"/>
      <c r="K58" s="67"/>
    </row>
    <row r="59" spans="1:11" s="1" customFormat="1" ht="30" customHeight="1" x14ac:dyDescent="0.35">
      <c r="A59" s="55" t="s">
        <v>1</v>
      </c>
      <c r="B59" s="127" t="s">
        <v>148</v>
      </c>
      <c r="C59" s="128"/>
      <c r="D59" s="128"/>
      <c r="E59" s="96" t="s">
        <v>3</v>
      </c>
      <c r="F59" s="96" t="s">
        <v>4</v>
      </c>
      <c r="G59" s="151" t="s">
        <v>5</v>
      </c>
      <c r="H59" s="151" t="s">
        <v>6</v>
      </c>
      <c r="I59" s="151" t="s">
        <v>7</v>
      </c>
      <c r="J59" s="151" t="s">
        <v>8</v>
      </c>
      <c r="K59" s="161" t="s">
        <v>9</v>
      </c>
    </row>
    <row r="60" spans="1:11" ht="29" x14ac:dyDescent="0.35">
      <c r="A60" s="56" t="s">
        <v>149</v>
      </c>
      <c r="B60" s="149" t="s">
        <v>150</v>
      </c>
      <c r="C60" s="149"/>
      <c r="D60" s="150"/>
      <c r="E60" s="159"/>
      <c r="F60" s="97"/>
      <c r="G60" s="152"/>
      <c r="H60" s="97"/>
      <c r="I60" s="152"/>
      <c r="J60" s="152"/>
      <c r="K60" s="162"/>
    </row>
    <row r="61" spans="1:11" ht="15" customHeight="1" x14ac:dyDescent="0.35">
      <c r="A61" s="123" t="s">
        <v>12</v>
      </c>
      <c r="B61" s="124"/>
      <c r="C61" s="125" t="s">
        <v>13</v>
      </c>
      <c r="D61" s="126"/>
      <c r="E61" s="160"/>
      <c r="F61" s="98"/>
      <c r="G61" s="153"/>
      <c r="H61" s="98"/>
      <c r="I61" s="153"/>
      <c r="J61" s="153"/>
      <c r="K61" s="163"/>
    </row>
    <row r="62" spans="1:11" x14ac:dyDescent="0.35">
      <c r="A62" s="119" t="s">
        <v>151</v>
      </c>
      <c r="B62" s="121" t="s">
        <v>152</v>
      </c>
      <c r="C62" s="5" t="s">
        <v>153</v>
      </c>
      <c r="D62" s="6" t="s">
        <v>154</v>
      </c>
      <c r="E62" s="32">
        <f>2788188-40000</f>
        <v>2748188</v>
      </c>
      <c r="F62" s="32" t="s">
        <v>18</v>
      </c>
      <c r="G62" s="32" t="s">
        <v>18</v>
      </c>
      <c r="H62" s="32">
        <v>300000</v>
      </c>
      <c r="I62" s="32" t="s">
        <v>18</v>
      </c>
      <c r="J62" s="52" t="s">
        <v>18</v>
      </c>
      <c r="K62" s="78"/>
    </row>
    <row r="63" spans="1:11" x14ac:dyDescent="0.35">
      <c r="A63" s="120"/>
      <c r="B63" s="122"/>
      <c r="C63" s="5" t="s">
        <v>155</v>
      </c>
      <c r="D63" s="6" t="s">
        <v>156</v>
      </c>
      <c r="E63" s="32">
        <v>593579</v>
      </c>
      <c r="F63" s="32" t="s">
        <v>18</v>
      </c>
      <c r="G63" s="32" t="s">
        <v>18</v>
      </c>
      <c r="H63" s="32">
        <v>15000</v>
      </c>
      <c r="I63" s="32" t="s">
        <v>18</v>
      </c>
      <c r="J63" s="52" t="s">
        <v>18</v>
      </c>
      <c r="K63" s="78"/>
    </row>
    <row r="64" spans="1:11" x14ac:dyDescent="0.35">
      <c r="A64" s="120"/>
      <c r="B64" s="122"/>
      <c r="C64" s="5" t="s">
        <v>157</v>
      </c>
      <c r="D64" s="6" t="s">
        <v>158</v>
      </c>
      <c r="E64" s="32">
        <v>628233</v>
      </c>
      <c r="F64" s="32" t="s">
        <v>18</v>
      </c>
      <c r="G64" s="32" t="s">
        <v>18</v>
      </c>
      <c r="H64" s="32" t="s">
        <v>18</v>
      </c>
      <c r="I64" s="32" t="s">
        <v>18</v>
      </c>
      <c r="J64" s="52" t="s">
        <v>18</v>
      </c>
      <c r="K64" s="78"/>
    </row>
    <row r="65" spans="1:11" x14ac:dyDescent="0.35">
      <c r="A65" s="120"/>
      <c r="B65" s="122"/>
      <c r="C65" s="5" t="s">
        <v>159</v>
      </c>
      <c r="D65" s="6" t="s">
        <v>160</v>
      </c>
      <c r="E65" s="32">
        <f>450000-20000</f>
        <v>430000</v>
      </c>
      <c r="F65" s="32" t="s">
        <v>18</v>
      </c>
      <c r="G65" s="32" t="s">
        <v>18</v>
      </c>
      <c r="H65" s="32" t="s">
        <v>18</v>
      </c>
      <c r="I65" s="32" t="s">
        <v>18</v>
      </c>
      <c r="J65" s="52" t="s">
        <v>18</v>
      </c>
      <c r="K65" s="78"/>
    </row>
    <row r="66" spans="1:11" x14ac:dyDescent="0.35">
      <c r="A66" s="120"/>
      <c r="B66" s="122"/>
      <c r="C66" s="5" t="s">
        <v>161</v>
      </c>
      <c r="D66" s="6" t="s">
        <v>162</v>
      </c>
      <c r="E66" s="32">
        <v>200000</v>
      </c>
      <c r="F66" s="32" t="s">
        <v>18</v>
      </c>
      <c r="G66" s="32" t="s">
        <v>18</v>
      </c>
      <c r="H66" s="32" t="s">
        <v>18</v>
      </c>
      <c r="I66" s="32" t="s">
        <v>18</v>
      </c>
      <c r="J66" s="52" t="s">
        <v>18</v>
      </c>
      <c r="K66" s="78"/>
    </row>
    <row r="67" spans="1:11" x14ac:dyDescent="0.35">
      <c r="A67" s="120"/>
      <c r="B67" s="122"/>
      <c r="C67" s="5" t="s">
        <v>163</v>
      </c>
      <c r="D67" s="6" t="s">
        <v>164</v>
      </c>
      <c r="E67" s="32">
        <v>60000</v>
      </c>
      <c r="F67" s="32" t="s">
        <v>18</v>
      </c>
      <c r="G67" s="32" t="s">
        <v>18</v>
      </c>
      <c r="H67" s="32">
        <v>1000</v>
      </c>
      <c r="I67" s="32" t="s">
        <v>18</v>
      </c>
      <c r="J67" s="52">
        <v>160000</v>
      </c>
      <c r="K67" s="78"/>
    </row>
    <row r="68" spans="1:11" ht="29" x14ac:dyDescent="0.35">
      <c r="A68" s="120"/>
      <c r="B68" s="122"/>
      <c r="C68" s="5" t="s">
        <v>165</v>
      </c>
      <c r="D68" s="9" t="s">
        <v>166</v>
      </c>
      <c r="E68" s="32" t="s">
        <v>18</v>
      </c>
      <c r="F68" s="32" t="s">
        <v>18</v>
      </c>
      <c r="G68" s="32">
        <v>3000000</v>
      </c>
      <c r="H68" s="32">
        <v>1000000</v>
      </c>
      <c r="I68" s="32" t="s">
        <v>18</v>
      </c>
      <c r="J68" s="52" t="s">
        <v>18</v>
      </c>
      <c r="K68" s="82" t="s">
        <v>167</v>
      </c>
    </row>
    <row r="69" spans="1:11" x14ac:dyDescent="0.35">
      <c r="A69" s="119" t="s">
        <v>168</v>
      </c>
      <c r="B69" s="121" t="s">
        <v>169</v>
      </c>
      <c r="C69" s="5" t="s">
        <v>170</v>
      </c>
      <c r="D69" s="9" t="s">
        <v>171</v>
      </c>
      <c r="E69" s="32" t="s">
        <v>18</v>
      </c>
      <c r="F69" s="32">
        <v>1470150</v>
      </c>
      <c r="G69" s="32" t="s">
        <v>18</v>
      </c>
      <c r="H69" s="32" t="s">
        <v>18</v>
      </c>
      <c r="I69" s="32" t="s">
        <v>18</v>
      </c>
      <c r="J69" s="52" t="s">
        <v>18</v>
      </c>
      <c r="K69" s="78"/>
    </row>
    <row r="70" spans="1:11" x14ac:dyDescent="0.35">
      <c r="A70" s="120"/>
      <c r="B70" s="136"/>
      <c r="C70" s="5" t="s">
        <v>172</v>
      </c>
      <c r="D70" s="9" t="s">
        <v>173</v>
      </c>
      <c r="E70" s="32" t="s">
        <v>18</v>
      </c>
      <c r="F70" s="32">
        <v>2800000</v>
      </c>
      <c r="G70" s="32" t="s">
        <v>18</v>
      </c>
      <c r="H70" s="32" t="s">
        <v>18</v>
      </c>
      <c r="I70" s="32" t="s">
        <v>18</v>
      </c>
      <c r="J70" s="52" t="s">
        <v>18</v>
      </c>
      <c r="K70" s="78"/>
    </row>
    <row r="71" spans="1:11" x14ac:dyDescent="0.35">
      <c r="A71" s="119" t="s">
        <v>174</v>
      </c>
      <c r="B71" s="121" t="s">
        <v>175</v>
      </c>
      <c r="C71" s="5" t="s">
        <v>176</v>
      </c>
      <c r="D71" s="9" t="s">
        <v>177</v>
      </c>
      <c r="E71" s="50">
        <v>80000</v>
      </c>
      <c r="F71" s="32" t="s">
        <v>18</v>
      </c>
      <c r="G71" s="32">
        <v>610000</v>
      </c>
      <c r="H71" s="32">
        <v>30000</v>
      </c>
      <c r="I71" s="32">
        <v>1200000</v>
      </c>
      <c r="J71" s="32" t="s">
        <v>18</v>
      </c>
      <c r="K71" s="78"/>
    </row>
    <row r="72" spans="1:11" x14ac:dyDescent="0.35">
      <c r="A72" s="120"/>
      <c r="B72" s="122"/>
      <c r="C72" s="5" t="s">
        <v>178</v>
      </c>
      <c r="D72" s="8" t="s">
        <v>179</v>
      </c>
      <c r="E72" s="32" t="s">
        <v>18</v>
      </c>
      <c r="F72" s="32" t="s">
        <v>18</v>
      </c>
      <c r="G72" s="32">
        <v>1500000</v>
      </c>
      <c r="H72" s="32" t="s">
        <v>18</v>
      </c>
      <c r="I72" s="32">
        <v>40000</v>
      </c>
      <c r="J72" s="32" t="s">
        <v>18</v>
      </c>
      <c r="K72" s="78"/>
    </row>
    <row r="73" spans="1:11" x14ac:dyDescent="0.35">
      <c r="A73" s="120"/>
      <c r="B73" s="122"/>
      <c r="C73" s="5" t="s">
        <v>180</v>
      </c>
      <c r="D73" s="8" t="s">
        <v>181</v>
      </c>
      <c r="E73" s="32" t="s">
        <v>18</v>
      </c>
      <c r="F73" s="32" t="s">
        <v>18</v>
      </c>
      <c r="G73" s="32">
        <v>400000</v>
      </c>
      <c r="H73" s="32" t="s">
        <v>18</v>
      </c>
      <c r="I73" s="32">
        <v>2800000</v>
      </c>
      <c r="J73" s="32" t="s">
        <v>18</v>
      </c>
      <c r="K73" s="78"/>
    </row>
    <row r="74" spans="1:11" x14ac:dyDescent="0.35">
      <c r="A74" s="137"/>
      <c r="B74" s="136"/>
      <c r="C74" s="5" t="s">
        <v>182</v>
      </c>
      <c r="D74" s="7" t="s">
        <v>183</v>
      </c>
      <c r="E74" s="32" t="s">
        <v>18</v>
      </c>
      <c r="F74" s="32" t="s">
        <v>18</v>
      </c>
      <c r="G74" s="32" t="s">
        <v>18</v>
      </c>
      <c r="H74" s="32">
        <v>5000</v>
      </c>
      <c r="I74" s="32" t="s">
        <v>18</v>
      </c>
      <c r="J74" s="32" t="s">
        <v>18</v>
      </c>
      <c r="K74" s="78"/>
    </row>
    <row r="75" spans="1:11" x14ac:dyDescent="0.35">
      <c r="A75" s="119" t="s">
        <v>184</v>
      </c>
      <c r="B75" s="154" t="s">
        <v>185</v>
      </c>
      <c r="C75" s="5" t="s">
        <v>186</v>
      </c>
      <c r="D75" s="11" t="s">
        <v>187</v>
      </c>
      <c r="E75" s="133">
        <v>20000</v>
      </c>
      <c r="F75" s="133" t="s">
        <v>18</v>
      </c>
      <c r="G75" s="133" t="s">
        <v>18</v>
      </c>
      <c r="H75" s="133" t="s">
        <v>18</v>
      </c>
      <c r="I75" s="133" t="s">
        <v>18</v>
      </c>
      <c r="J75" s="133" t="s">
        <v>18</v>
      </c>
      <c r="K75" s="78"/>
    </row>
    <row r="76" spans="1:11" ht="29" x14ac:dyDescent="0.35">
      <c r="A76" s="120"/>
      <c r="B76" s="155"/>
      <c r="C76" s="5" t="s">
        <v>188</v>
      </c>
      <c r="D76" s="11" t="s">
        <v>189</v>
      </c>
      <c r="E76" s="134"/>
      <c r="F76" s="134"/>
      <c r="G76" s="134"/>
      <c r="H76" s="134"/>
      <c r="I76" s="134"/>
      <c r="J76" s="134"/>
      <c r="K76" s="78"/>
    </row>
    <row r="77" spans="1:11" ht="34.5" customHeight="1" x14ac:dyDescent="0.35">
      <c r="A77" s="137"/>
      <c r="B77" s="156"/>
      <c r="C77" s="5" t="s">
        <v>190</v>
      </c>
      <c r="D77" s="11" t="s">
        <v>191</v>
      </c>
      <c r="E77" s="135"/>
      <c r="F77" s="135"/>
      <c r="G77" s="135"/>
      <c r="H77" s="135"/>
      <c r="I77" s="135"/>
      <c r="J77" s="135"/>
      <c r="K77" s="78"/>
    </row>
    <row r="78" spans="1:11" ht="29" x14ac:dyDescent="0.35">
      <c r="A78" s="57" t="s">
        <v>192</v>
      </c>
      <c r="B78" s="30" t="s">
        <v>193</v>
      </c>
      <c r="C78" s="5" t="s">
        <v>194</v>
      </c>
      <c r="D78" s="9" t="s">
        <v>195</v>
      </c>
      <c r="E78" s="32" t="s">
        <v>18</v>
      </c>
      <c r="F78" s="32" t="s">
        <v>18</v>
      </c>
      <c r="G78" s="32" t="s">
        <v>18</v>
      </c>
      <c r="H78" s="32">
        <v>8000</v>
      </c>
      <c r="I78" s="32" t="s">
        <v>18</v>
      </c>
      <c r="J78" s="32" t="s">
        <v>18</v>
      </c>
      <c r="K78" s="79"/>
    </row>
    <row r="79" spans="1:11" x14ac:dyDescent="0.35">
      <c r="A79" s="119" t="s">
        <v>196</v>
      </c>
      <c r="B79" s="121" t="s">
        <v>197</v>
      </c>
      <c r="C79" s="5" t="s">
        <v>198</v>
      </c>
      <c r="D79" s="9" t="s">
        <v>199</v>
      </c>
      <c r="E79" s="32" t="s">
        <v>18</v>
      </c>
      <c r="F79" s="53">
        <v>336000</v>
      </c>
      <c r="G79" s="32" t="s">
        <v>18</v>
      </c>
      <c r="H79" s="32" t="s">
        <v>18</v>
      </c>
      <c r="I79" s="32" t="s">
        <v>18</v>
      </c>
      <c r="J79" s="32" t="s">
        <v>18</v>
      </c>
      <c r="K79" s="71" t="s">
        <v>200</v>
      </c>
    </row>
    <row r="80" spans="1:11" x14ac:dyDescent="0.35">
      <c r="A80" s="120"/>
      <c r="B80" s="122"/>
      <c r="C80" s="5" t="s">
        <v>201</v>
      </c>
      <c r="D80" s="9" t="s">
        <v>202</v>
      </c>
      <c r="E80" s="32" t="s">
        <v>18</v>
      </c>
      <c r="F80" s="53">
        <v>57600</v>
      </c>
      <c r="G80" s="32" t="s">
        <v>18</v>
      </c>
      <c r="H80" s="32" t="s">
        <v>18</v>
      </c>
      <c r="I80" s="32" t="s">
        <v>18</v>
      </c>
      <c r="J80" s="32" t="s">
        <v>18</v>
      </c>
      <c r="K80" s="58" t="s">
        <v>203</v>
      </c>
    </row>
    <row r="81" spans="1:11" ht="29" x14ac:dyDescent="0.35">
      <c r="A81" s="120"/>
      <c r="B81" s="122"/>
      <c r="C81" s="5" t="s">
        <v>204</v>
      </c>
      <c r="D81" s="7" t="s">
        <v>205</v>
      </c>
      <c r="E81" s="32" t="s">
        <v>18</v>
      </c>
      <c r="F81" s="53">
        <v>198000</v>
      </c>
      <c r="G81" s="32">
        <v>600000</v>
      </c>
      <c r="H81" s="32" t="s">
        <v>18</v>
      </c>
      <c r="I81" s="32" t="s">
        <v>18</v>
      </c>
      <c r="J81" s="32" t="s">
        <v>18</v>
      </c>
      <c r="K81" s="58" t="s">
        <v>206</v>
      </c>
    </row>
    <row r="82" spans="1:11" ht="29" x14ac:dyDescent="0.35">
      <c r="A82" s="120"/>
      <c r="B82" s="122"/>
      <c r="C82" s="5" t="s">
        <v>207</v>
      </c>
      <c r="D82" s="8" t="s">
        <v>208</v>
      </c>
      <c r="E82" s="32" t="s">
        <v>18</v>
      </c>
      <c r="F82" s="32" t="s">
        <v>18</v>
      </c>
      <c r="G82" s="32">
        <v>5000000</v>
      </c>
      <c r="H82" s="32">
        <v>4000000</v>
      </c>
      <c r="I82" s="32" t="s">
        <v>18</v>
      </c>
      <c r="J82" s="32" t="s">
        <v>18</v>
      </c>
      <c r="K82" s="82" t="s">
        <v>167</v>
      </c>
    </row>
    <row r="83" spans="1:11" ht="43.5" x14ac:dyDescent="0.35">
      <c r="A83" s="120"/>
      <c r="B83" s="122"/>
      <c r="C83" s="5" t="s">
        <v>209</v>
      </c>
      <c r="D83" s="7" t="s">
        <v>210</v>
      </c>
      <c r="E83" s="32" t="s">
        <v>18</v>
      </c>
      <c r="F83" s="32">
        <v>96000</v>
      </c>
      <c r="G83" s="32" t="s">
        <v>18</v>
      </c>
      <c r="H83" s="32" t="s">
        <v>18</v>
      </c>
      <c r="I83" s="32" t="s">
        <v>18</v>
      </c>
      <c r="J83" s="32" t="s">
        <v>18</v>
      </c>
      <c r="K83" s="58" t="s">
        <v>211</v>
      </c>
    </row>
    <row r="84" spans="1:11" x14ac:dyDescent="0.35">
      <c r="A84" s="59" t="s">
        <v>212</v>
      </c>
      <c r="B84" s="27" t="s">
        <v>213</v>
      </c>
      <c r="C84" s="5" t="s">
        <v>214</v>
      </c>
      <c r="D84" s="9" t="s">
        <v>215</v>
      </c>
      <c r="E84" s="32" t="s">
        <v>18</v>
      </c>
      <c r="F84" s="32" t="s">
        <v>18</v>
      </c>
      <c r="G84" s="32" t="s">
        <v>18</v>
      </c>
      <c r="H84" s="32" t="s">
        <v>18</v>
      </c>
      <c r="I84" s="32" t="s">
        <v>18</v>
      </c>
      <c r="J84" s="32" t="s">
        <v>18</v>
      </c>
      <c r="K84" s="80"/>
    </row>
    <row r="85" spans="1:11" ht="29.5" thickBot="1" x14ac:dyDescent="0.4">
      <c r="A85" s="60" t="s">
        <v>216</v>
      </c>
      <c r="B85" s="42" t="s">
        <v>217</v>
      </c>
      <c r="C85" s="34" t="s">
        <v>218</v>
      </c>
      <c r="D85" s="43" t="s">
        <v>217</v>
      </c>
      <c r="E85" s="54" t="s">
        <v>18</v>
      </c>
      <c r="F85" s="54" t="s">
        <v>18</v>
      </c>
      <c r="G85" s="51">
        <v>400000</v>
      </c>
      <c r="H85" s="54" t="s">
        <v>18</v>
      </c>
      <c r="I85" s="54" t="s">
        <v>18</v>
      </c>
      <c r="J85" s="54" t="s">
        <v>18</v>
      </c>
      <c r="K85" s="81"/>
    </row>
    <row r="86" spans="1:11" ht="15" customHeight="1" thickTop="1" x14ac:dyDescent="0.35">
      <c r="A86" s="167" t="s">
        <v>42</v>
      </c>
      <c r="B86" s="168"/>
      <c r="C86" s="168"/>
      <c r="D86" s="169"/>
      <c r="E86" s="38">
        <f>SUM(E62:E85)</f>
        <v>4760000</v>
      </c>
      <c r="F86" s="38">
        <f t="shared" ref="F86:J86" si="4">SUM(F62:F85)</f>
        <v>4957750</v>
      </c>
      <c r="G86" s="38">
        <f t="shared" si="4"/>
        <v>11510000</v>
      </c>
      <c r="H86" s="38">
        <f t="shared" si="4"/>
        <v>5359000</v>
      </c>
      <c r="I86" s="38">
        <f t="shared" si="4"/>
        <v>4040000</v>
      </c>
      <c r="J86" s="38">
        <f t="shared" si="4"/>
        <v>160000</v>
      </c>
      <c r="K86" s="73"/>
    </row>
    <row r="87" spans="1:11" ht="15" thickBot="1" x14ac:dyDescent="0.4">
      <c r="A87" s="170" t="s">
        <v>43</v>
      </c>
      <c r="B87" s="171"/>
      <c r="C87" s="171"/>
      <c r="D87" s="172"/>
      <c r="E87" s="173">
        <f>SUM(E62:J85)</f>
        <v>30786750</v>
      </c>
      <c r="F87" s="174"/>
      <c r="G87" s="174"/>
      <c r="H87" s="174"/>
      <c r="I87" s="174"/>
      <c r="J87" s="175"/>
      <c r="K87" s="67"/>
    </row>
    <row r="88" spans="1:11" s="1" customFormat="1" ht="30" customHeight="1" x14ac:dyDescent="0.35">
      <c r="A88" s="55" t="s">
        <v>1</v>
      </c>
      <c r="B88" s="127" t="s">
        <v>219</v>
      </c>
      <c r="C88" s="128"/>
      <c r="D88" s="129"/>
      <c r="E88" s="96" t="s">
        <v>3</v>
      </c>
      <c r="F88" s="96" t="s">
        <v>4</v>
      </c>
      <c r="G88" s="151" t="s">
        <v>5</v>
      </c>
      <c r="H88" s="151" t="s">
        <v>6</v>
      </c>
      <c r="I88" s="151" t="s">
        <v>7</v>
      </c>
      <c r="J88" s="151" t="s">
        <v>8</v>
      </c>
      <c r="K88" s="161" t="s">
        <v>9</v>
      </c>
    </row>
    <row r="89" spans="1:11" ht="29" x14ac:dyDescent="0.35">
      <c r="A89" s="56" t="s">
        <v>220</v>
      </c>
      <c r="B89" s="150" t="s">
        <v>221</v>
      </c>
      <c r="C89" s="157"/>
      <c r="D89" s="158"/>
      <c r="E89" s="159"/>
      <c r="F89" s="97"/>
      <c r="G89" s="152"/>
      <c r="H89" s="97"/>
      <c r="I89" s="152"/>
      <c r="J89" s="152"/>
      <c r="K89" s="162"/>
    </row>
    <row r="90" spans="1:11" ht="15" customHeight="1" x14ac:dyDescent="0.35">
      <c r="A90" s="123" t="s">
        <v>12</v>
      </c>
      <c r="B90" s="124"/>
      <c r="C90" s="125" t="s">
        <v>13</v>
      </c>
      <c r="D90" s="126"/>
      <c r="E90" s="160"/>
      <c r="F90" s="98"/>
      <c r="G90" s="153"/>
      <c r="H90" s="98"/>
      <c r="I90" s="153"/>
      <c r="J90" s="153"/>
      <c r="K90" s="162"/>
    </row>
    <row r="91" spans="1:11" ht="29" x14ac:dyDescent="0.35">
      <c r="A91" s="119" t="s">
        <v>222</v>
      </c>
      <c r="B91" s="121" t="s">
        <v>223</v>
      </c>
      <c r="C91" s="5" t="s">
        <v>224</v>
      </c>
      <c r="D91" s="6" t="s">
        <v>225</v>
      </c>
      <c r="E91" s="90" t="s">
        <v>18</v>
      </c>
      <c r="F91" s="90" t="s">
        <v>18</v>
      </c>
      <c r="G91" s="90" t="s">
        <v>18</v>
      </c>
      <c r="H91" s="142" t="s">
        <v>18</v>
      </c>
      <c r="I91" s="90" t="s">
        <v>18</v>
      </c>
      <c r="J91" s="188" t="s">
        <v>18</v>
      </c>
      <c r="K91" s="106" t="s">
        <v>226</v>
      </c>
    </row>
    <row r="92" spans="1:11" ht="29" x14ac:dyDescent="0.35">
      <c r="A92" s="120"/>
      <c r="B92" s="122"/>
      <c r="C92" s="5" t="s">
        <v>227</v>
      </c>
      <c r="D92" s="6" t="s">
        <v>228</v>
      </c>
      <c r="E92" s="95"/>
      <c r="F92" s="95"/>
      <c r="G92" s="95"/>
      <c r="H92" s="192"/>
      <c r="I92" s="95"/>
      <c r="J92" s="189"/>
      <c r="K92" s="107"/>
    </row>
    <row r="93" spans="1:11" x14ac:dyDescent="0.35">
      <c r="A93" s="120"/>
      <c r="B93" s="122"/>
      <c r="C93" s="5" t="s">
        <v>229</v>
      </c>
      <c r="D93" s="6" t="s">
        <v>230</v>
      </c>
      <c r="E93" s="95"/>
      <c r="F93" s="95"/>
      <c r="G93" s="95"/>
      <c r="H93" s="192"/>
      <c r="I93" s="95"/>
      <c r="J93" s="189"/>
      <c r="K93" s="107"/>
    </row>
    <row r="94" spans="1:11" ht="29" x14ac:dyDescent="0.35">
      <c r="A94" s="119" t="s">
        <v>231</v>
      </c>
      <c r="B94" s="121" t="s">
        <v>232</v>
      </c>
      <c r="C94" s="5" t="s">
        <v>233</v>
      </c>
      <c r="D94" s="9" t="s">
        <v>234</v>
      </c>
      <c r="E94" s="95"/>
      <c r="F94" s="95"/>
      <c r="G94" s="95"/>
      <c r="H94" s="192"/>
      <c r="I94" s="95"/>
      <c r="J94" s="189"/>
      <c r="K94" s="107"/>
    </row>
    <row r="95" spans="1:11" ht="29" x14ac:dyDescent="0.35">
      <c r="A95" s="120"/>
      <c r="B95" s="122"/>
      <c r="C95" s="5" t="s">
        <v>235</v>
      </c>
      <c r="D95" s="9" t="s">
        <v>236</v>
      </c>
      <c r="E95" s="91"/>
      <c r="F95" s="91"/>
      <c r="G95" s="91"/>
      <c r="H95" s="166"/>
      <c r="I95" s="91"/>
      <c r="J95" s="190"/>
      <c r="K95" s="108"/>
    </row>
    <row r="96" spans="1:11" x14ac:dyDescent="0.35">
      <c r="A96" s="102" t="s">
        <v>237</v>
      </c>
      <c r="B96" s="104" t="s">
        <v>238</v>
      </c>
      <c r="C96" s="5" t="s">
        <v>239</v>
      </c>
      <c r="D96" s="9" t="s">
        <v>240</v>
      </c>
      <c r="E96" s="90" t="s">
        <v>18</v>
      </c>
      <c r="F96" s="90" t="s">
        <v>18</v>
      </c>
      <c r="G96" s="142">
        <v>33000</v>
      </c>
      <c r="H96" s="142" t="s">
        <v>18</v>
      </c>
      <c r="I96" s="142" t="s">
        <v>18</v>
      </c>
      <c r="J96" s="142" t="s">
        <v>18</v>
      </c>
      <c r="K96" s="118"/>
    </row>
    <row r="97" spans="1:11" ht="29" x14ac:dyDescent="0.35">
      <c r="A97" s="102"/>
      <c r="B97" s="104"/>
      <c r="C97" s="5" t="s">
        <v>241</v>
      </c>
      <c r="D97" s="10" t="s">
        <v>242</v>
      </c>
      <c r="E97" s="91"/>
      <c r="F97" s="91"/>
      <c r="G97" s="166"/>
      <c r="H97" s="166"/>
      <c r="I97" s="166"/>
      <c r="J97" s="166"/>
      <c r="K97" s="85"/>
    </row>
    <row r="98" spans="1:11" ht="43.5" x14ac:dyDescent="0.35">
      <c r="A98" s="57" t="s">
        <v>243</v>
      </c>
      <c r="B98" s="30" t="s">
        <v>244</v>
      </c>
      <c r="C98" s="20" t="s">
        <v>245</v>
      </c>
      <c r="D98" s="21" t="s">
        <v>246</v>
      </c>
      <c r="E98" s="29" t="s">
        <v>18</v>
      </c>
      <c r="F98" s="29" t="s">
        <v>18</v>
      </c>
      <c r="G98" s="33">
        <v>100000</v>
      </c>
      <c r="H98" s="29" t="s">
        <v>18</v>
      </c>
      <c r="I98" s="29" t="s">
        <v>18</v>
      </c>
      <c r="J98" s="29" t="s">
        <v>18</v>
      </c>
      <c r="K98" s="75" t="s">
        <v>247</v>
      </c>
    </row>
    <row r="99" spans="1:11" ht="30" customHeight="1" x14ac:dyDescent="0.35">
      <c r="A99" s="102" t="s">
        <v>248</v>
      </c>
      <c r="B99" s="104" t="s">
        <v>249</v>
      </c>
      <c r="C99" s="5" t="s">
        <v>250</v>
      </c>
      <c r="D99" s="22" t="s">
        <v>251</v>
      </c>
      <c r="E99" s="29" t="s">
        <v>18</v>
      </c>
      <c r="F99" s="29" t="s">
        <v>18</v>
      </c>
      <c r="G99" s="24" t="s">
        <v>18</v>
      </c>
      <c r="H99" s="29" t="s">
        <v>18</v>
      </c>
      <c r="I99" s="29" t="s">
        <v>18</v>
      </c>
      <c r="J99" s="29" t="s">
        <v>18</v>
      </c>
      <c r="K99" s="76"/>
    </row>
    <row r="100" spans="1:11" ht="25.5" customHeight="1" thickBot="1" x14ac:dyDescent="0.4">
      <c r="A100" s="103"/>
      <c r="B100" s="105"/>
      <c r="C100" s="34" t="s">
        <v>253</v>
      </c>
      <c r="D100" s="43" t="s">
        <v>254</v>
      </c>
      <c r="E100" s="36" t="s">
        <v>18</v>
      </c>
      <c r="F100" s="36" t="s">
        <v>18</v>
      </c>
      <c r="G100" s="44">
        <v>100000</v>
      </c>
      <c r="H100" s="36" t="s">
        <v>18</v>
      </c>
      <c r="I100" s="36" t="s">
        <v>18</v>
      </c>
      <c r="J100" s="36" t="s">
        <v>18</v>
      </c>
      <c r="K100" s="77" t="s">
        <v>247</v>
      </c>
    </row>
    <row r="101" spans="1:11" ht="25.5" customHeight="1" thickTop="1" x14ac:dyDescent="0.35">
      <c r="A101" s="167" t="s">
        <v>42</v>
      </c>
      <c r="B101" s="168"/>
      <c r="C101" s="168"/>
      <c r="D101" s="169"/>
      <c r="E101" s="38">
        <f>SUM(E91:E100)</f>
        <v>0</v>
      </c>
      <c r="F101" s="38">
        <f t="shared" ref="F101:J101" si="5">SUM(F91:F100)</f>
        <v>0</v>
      </c>
      <c r="G101" s="38">
        <f t="shared" si="5"/>
        <v>233000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73"/>
    </row>
    <row r="102" spans="1:11" ht="15" thickBot="1" x14ac:dyDescent="0.4">
      <c r="A102" s="170" t="s">
        <v>43</v>
      </c>
      <c r="B102" s="171"/>
      <c r="C102" s="171"/>
      <c r="D102" s="172"/>
      <c r="E102" s="173">
        <f>SUM(E91:J100)</f>
        <v>233000</v>
      </c>
      <c r="F102" s="174"/>
      <c r="G102" s="174"/>
      <c r="H102" s="174"/>
      <c r="I102" s="174"/>
      <c r="J102" s="175"/>
      <c r="K102" s="67"/>
    </row>
    <row r="103" spans="1:11" ht="58.5" thickBot="1" x14ac:dyDescent="0.4">
      <c r="A103" s="16" t="s">
        <v>255</v>
      </c>
      <c r="B103" s="17" t="s">
        <v>256</v>
      </c>
      <c r="D103" s="74" t="s">
        <v>257</v>
      </c>
      <c r="E103" s="176">
        <f>E102+E87+E58+E41+E29+E13</f>
        <v>34412401</v>
      </c>
      <c r="F103" s="176"/>
      <c r="G103" s="176"/>
      <c r="H103" s="176"/>
      <c r="I103" s="176"/>
      <c r="J103" s="177"/>
    </row>
    <row r="104" spans="1:11" ht="43.5" x14ac:dyDescent="0.35">
      <c r="B104" s="17" t="s">
        <v>258</v>
      </c>
      <c r="D104" s="19"/>
    </row>
    <row r="105" spans="1:11" ht="72.5" x14ac:dyDescent="0.35">
      <c r="B105" s="17" t="s">
        <v>259</v>
      </c>
      <c r="D105" s="18"/>
    </row>
    <row r="106" spans="1:11" ht="43.5" x14ac:dyDescent="0.35">
      <c r="B106" s="17" t="s">
        <v>260</v>
      </c>
    </row>
  </sheetData>
  <mergeCells count="194">
    <mergeCell ref="A101:D101"/>
    <mergeCell ref="A102:D102"/>
    <mergeCell ref="E102:J102"/>
    <mergeCell ref="E103:J103"/>
    <mergeCell ref="A57:D57"/>
    <mergeCell ref="A58:D58"/>
    <mergeCell ref="E58:J58"/>
    <mergeCell ref="A40:D40"/>
    <mergeCell ref="A41:D41"/>
    <mergeCell ref="E41:J41"/>
    <mergeCell ref="A99:A100"/>
    <mergeCell ref="B99:B100"/>
    <mergeCell ref="A69:A70"/>
    <mergeCell ref="B69:B70"/>
    <mergeCell ref="A71:A74"/>
    <mergeCell ref="B71:B74"/>
    <mergeCell ref="J59:J61"/>
    <mergeCell ref="H45:H49"/>
    <mergeCell ref="I45:I49"/>
    <mergeCell ref="J45:J49"/>
    <mergeCell ref="J42:J44"/>
    <mergeCell ref="G96:G97"/>
    <mergeCell ref="H96:H97"/>
    <mergeCell ref="H91:H95"/>
    <mergeCell ref="K96:K97"/>
    <mergeCell ref="J88:J90"/>
    <mergeCell ref="K88:K90"/>
    <mergeCell ref="B89:D89"/>
    <mergeCell ref="A90:B90"/>
    <mergeCell ref="C90:D90"/>
    <mergeCell ref="B88:D88"/>
    <mergeCell ref="E88:E90"/>
    <mergeCell ref="F88:F90"/>
    <mergeCell ref="G88:G90"/>
    <mergeCell ref="H88:H90"/>
    <mergeCell ref="I88:I90"/>
    <mergeCell ref="K91:K95"/>
    <mergeCell ref="A94:A95"/>
    <mergeCell ref="B94:B95"/>
    <mergeCell ref="A91:A93"/>
    <mergeCell ref="B91:B93"/>
    <mergeCell ref="E91:E95"/>
    <mergeCell ref="F91:F95"/>
    <mergeCell ref="G91:G95"/>
    <mergeCell ref="A96:A97"/>
    <mergeCell ref="B96:B97"/>
    <mergeCell ref="E96:E97"/>
    <mergeCell ref="F96:F97"/>
    <mergeCell ref="A12:D12"/>
    <mergeCell ref="A13:D13"/>
    <mergeCell ref="E13:J13"/>
    <mergeCell ref="A28:D28"/>
    <mergeCell ref="A29:D29"/>
    <mergeCell ref="E29:J29"/>
    <mergeCell ref="I75:I77"/>
    <mergeCell ref="J75:J77"/>
    <mergeCell ref="A79:A83"/>
    <mergeCell ref="B79:B83"/>
    <mergeCell ref="A33:A34"/>
    <mergeCell ref="B33:B34"/>
    <mergeCell ref="E33:E34"/>
    <mergeCell ref="F33:F34"/>
    <mergeCell ref="G33:G34"/>
    <mergeCell ref="H33:H34"/>
    <mergeCell ref="I33:I34"/>
    <mergeCell ref="J33:J34"/>
    <mergeCell ref="A35:A38"/>
    <mergeCell ref="B35:B38"/>
    <mergeCell ref="E35:E38"/>
    <mergeCell ref="F35:F38"/>
    <mergeCell ref="G35:G38"/>
    <mergeCell ref="H35:H38"/>
    <mergeCell ref="I91:I95"/>
    <mergeCell ref="J91:J95"/>
    <mergeCell ref="I96:I97"/>
    <mergeCell ref="J96:J97"/>
    <mergeCell ref="A86:D86"/>
    <mergeCell ref="A87:D87"/>
    <mergeCell ref="E87:J87"/>
    <mergeCell ref="A75:A77"/>
    <mergeCell ref="B75:B77"/>
    <mergeCell ref="E75:E77"/>
    <mergeCell ref="F75:F77"/>
    <mergeCell ref="G75:G77"/>
    <mergeCell ref="H75:H77"/>
    <mergeCell ref="K59:K61"/>
    <mergeCell ref="B60:D60"/>
    <mergeCell ref="A61:B61"/>
    <mergeCell ref="C61:D61"/>
    <mergeCell ref="A62:A68"/>
    <mergeCell ref="B62:B68"/>
    <mergeCell ref="I51:I54"/>
    <mergeCell ref="J51:J54"/>
    <mergeCell ref="A55:A56"/>
    <mergeCell ref="B55:B56"/>
    <mergeCell ref="B59:D59"/>
    <mergeCell ref="E59:E61"/>
    <mergeCell ref="F59:F61"/>
    <mergeCell ref="G59:G61"/>
    <mergeCell ref="H59:H61"/>
    <mergeCell ref="I59:I61"/>
    <mergeCell ref="A50:A54"/>
    <mergeCell ref="B50:B54"/>
    <mergeCell ref="E51:E54"/>
    <mergeCell ref="F51:F54"/>
    <mergeCell ref="G51:G54"/>
    <mergeCell ref="H51:H54"/>
    <mergeCell ref="K51:K54"/>
    <mergeCell ref="K42:K44"/>
    <mergeCell ref="B43:D43"/>
    <mergeCell ref="A44:B44"/>
    <mergeCell ref="C44:D44"/>
    <mergeCell ref="A45:A49"/>
    <mergeCell ref="B45:B49"/>
    <mergeCell ref="E45:E49"/>
    <mergeCell ref="F45:F49"/>
    <mergeCell ref="G45:G49"/>
    <mergeCell ref="B42:D42"/>
    <mergeCell ref="E42:E44"/>
    <mergeCell ref="F42:F44"/>
    <mergeCell ref="G42:G44"/>
    <mergeCell ref="H42:H44"/>
    <mergeCell ref="I42:I44"/>
    <mergeCell ref="I35:I38"/>
    <mergeCell ref="J35:J38"/>
    <mergeCell ref="J26:J27"/>
    <mergeCell ref="K26:K27"/>
    <mergeCell ref="B30:D30"/>
    <mergeCell ref="E30:E32"/>
    <mergeCell ref="F30:F32"/>
    <mergeCell ref="G30:G32"/>
    <mergeCell ref="H30:H32"/>
    <mergeCell ref="I30:I32"/>
    <mergeCell ref="J30:J32"/>
    <mergeCell ref="K30:K32"/>
    <mergeCell ref="B31:D31"/>
    <mergeCell ref="A32:B32"/>
    <mergeCell ref="C32:D32"/>
    <mergeCell ref="A26:A27"/>
    <mergeCell ref="B26:B27"/>
    <mergeCell ref="E26:E27"/>
    <mergeCell ref="F26:F27"/>
    <mergeCell ref="G26:G27"/>
    <mergeCell ref="H26:H27"/>
    <mergeCell ref="I26:I27"/>
    <mergeCell ref="J20:J22"/>
    <mergeCell ref="K20:K22"/>
    <mergeCell ref="A23:A25"/>
    <mergeCell ref="B23:B25"/>
    <mergeCell ref="E23:E25"/>
    <mergeCell ref="F23:F25"/>
    <mergeCell ref="G23:G25"/>
    <mergeCell ref="I23:I25"/>
    <mergeCell ref="J23:J25"/>
    <mergeCell ref="A20:A22"/>
    <mergeCell ref="B20:B22"/>
    <mergeCell ref="E20:E22"/>
    <mergeCell ref="F20:F22"/>
    <mergeCell ref="G20:G22"/>
    <mergeCell ref="H20:H25"/>
    <mergeCell ref="I20:I22"/>
    <mergeCell ref="J14:J16"/>
    <mergeCell ref="K14:K16"/>
    <mergeCell ref="B15:D15"/>
    <mergeCell ref="A16:B16"/>
    <mergeCell ref="C16:D16"/>
    <mergeCell ref="A17:A19"/>
    <mergeCell ref="B17:B19"/>
    <mergeCell ref="E18:E19"/>
    <mergeCell ref="F18:F19"/>
    <mergeCell ref="G18:G19"/>
    <mergeCell ref="B14:D14"/>
    <mergeCell ref="E14:E16"/>
    <mergeCell ref="F14:F16"/>
    <mergeCell ref="G14:G16"/>
    <mergeCell ref="H14:H16"/>
    <mergeCell ref="I14:I16"/>
    <mergeCell ref="H18:H19"/>
    <mergeCell ref="I18:I19"/>
    <mergeCell ref="J18:J19"/>
    <mergeCell ref="K2:K4"/>
    <mergeCell ref="B3:D3"/>
    <mergeCell ref="A4:B4"/>
    <mergeCell ref="C4:D4"/>
    <mergeCell ref="A5:A7"/>
    <mergeCell ref="B5:B7"/>
    <mergeCell ref="A1:J1"/>
    <mergeCell ref="B2:D2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opLeftCell="A23" zoomScale="90" zoomScaleNormal="90" workbookViewId="0">
      <selection activeCell="A26" sqref="A26:A27"/>
    </sheetView>
  </sheetViews>
  <sheetFormatPr defaultRowHeight="14.5" x14ac:dyDescent="0.35"/>
  <cols>
    <col min="1" max="1" width="15" style="4" customWidth="1"/>
    <col min="2" max="2" width="49.453125" style="17" customWidth="1"/>
    <col min="3" max="3" width="6" style="2" customWidth="1"/>
    <col min="4" max="4" width="68.26953125" customWidth="1"/>
    <col min="5" max="5" width="17.1796875" customWidth="1"/>
    <col min="6" max="6" width="17.7265625" customWidth="1"/>
    <col min="7" max="7" width="16.81640625" customWidth="1"/>
    <col min="8" max="8" width="15" customWidth="1"/>
    <col min="9" max="10" width="17.81640625" customWidth="1"/>
    <col min="11" max="11" width="45.453125" style="1" customWidth="1"/>
  </cols>
  <sheetData>
    <row r="1" spans="1:11" s="1" customFormat="1" ht="25.5" customHeight="1" thickBot="1" x14ac:dyDescent="0.4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1" s="1" customFormat="1" ht="15.75" customHeight="1" x14ac:dyDescent="0.35">
      <c r="A2" s="55" t="s">
        <v>1</v>
      </c>
      <c r="B2" s="127" t="s">
        <v>2</v>
      </c>
      <c r="C2" s="128"/>
      <c r="D2" s="129"/>
      <c r="E2" s="96" t="s">
        <v>3</v>
      </c>
      <c r="F2" s="96" t="s">
        <v>4</v>
      </c>
      <c r="G2" s="151" t="s">
        <v>5</v>
      </c>
      <c r="H2" s="151" t="s">
        <v>6</v>
      </c>
      <c r="I2" s="151" t="s">
        <v>7</v>
      </c>
      <c r="J2" s="151" t="s">
        <v>8</v>
      </c>
      <c r="K2" s="161" t="s">
        <v>9</v>
      </c>
    </row>
    <row r="3" spans="1:11" s="3" customFormat="1" ht="30" customHeight="1" x14ac:dyDescent="0.35">
      <c r="A3" s="56" t="s">
        <v>10</v>
      </c>
      <c r="B3" s="149" t="s">
        <v>11</v>
      </c>
      <c r="C3" s="149"/>
      <c r="D3" s="150"/>
      <c r="E3" s="159"/>
      <c r="F3" s="97"/>
      <c r="G3" s="152"/>
      <c r="H3" s="97"/>
      <c r="I3" s="152"/>
      <c r="J3" s="152"/>
      <c r="K3" s="162"/>
    </row>
    <row r="4" spans="1:11" s="1" customFormat="1" x14ac:dyDescent="0.35">
      <c r="A4" s="147" t="s">
        <v>12</v>
      </c>
      <c r="B4" s="148"/>
      <c r="C4" s="145" t="s">
        <v>13</v>
      </c>
      <c r="D4" s="146"/>
      <c r="E4" s="160"/>
      <c r="F4" s="98"/>
      <c r="G4" s="153"/>
      <c r="H4" s="98"/>
      <c r="I4" s="153"/>
      <c r="J4" s="153"/>
      <c r="K4" s="162"/>
    </row>
    <row r="5" spans="1:11" s="1" customFormat="1" ht="67.5" customHeight="1" x14ac:dyDescent="0.35">
      <c r="A5" s="119" t="s">
        <v>14</v>
      </c>
      <c r="B5" s="121" t="s">
        <v>15</v>
      </c>
      <c r="C5" s="5" t="s">
        <v>16</v>
      </c>
      <c r="D5" s="6" t="s">
        <v>17</v>
      </c>
      <c r="E5" s="15" t="s">
        <v>18</v>
      </c>
      <c r="F5" s="15" t="s">
        <v>18</v>
      </c>
      <c r="G5" s="15" t="s">
        <v>18</v>
      </c>
      <c r="H5" s="15" t="s">
        <v>18</v>
      </c>
      <c r="I5" s="15" t="s">
        <v>18</v>
      </c>
      <c r="J5" s="15" t="s">
        <v>18</v>
      </c>
      <c r="K5" s="58" t="s">
        <v>19</v>
      </c>
    </row>
    <row r="6" spans="1:11" s="1" customFormat="1" ht="129.75" customHeight="1" x14ac:dyDescent="0.35">
      <c r="A6" s="120"/>
      <c r="B6" s="122"/>
      <c r="C6" s="5" t="s">
        <v>20</v>
      </c>
      <c r="D6" s="7" t="s">
        <v>21</v>
      </c>
      <c r="E6" s="15" t="s">
        <v>18</v>
      </c>
      <c r="F6" s="15" t="s">
        <v>18</v>
      </c>
      <c r="G6" s="25">
        <v>352651</v>
      </c>
      <c r="H6" s="25">
        <f>150000+15000</f>
        <v>165000</v>
      </c>
      <c r="I6" s="15" t="s">
        <v>18</v>
      </c>
      <c r="J6" s="25" t="s">
        <v>18</v>
      </c>
      <c r="K6" s="58" t="s">
        <v>22</v>
      </c>
    </row>
    <row r="7" spans="1:11" s="1" customFormat="1" ht="90" customHeight="1" x14ac:dyDescent="0.35">
      <c r="A7" s="137"/>
      <c r="B7" s="136"/>
      <c r="C7" s="5" t="s">
        <v>23</v>
      </c>
      <c r="D7" s="7" t="s">
        <v>24</v>
      </c>
      <c r="E7" s="15" t="s">
        <v>18</v>
      </c>
      <c r="F7" s="15" t="s">
        <v>18</v>
      </c>
      <c r="G7" s="15" t="s">
        <v>18</v>
      </c>
      <c r="H7" s="25">
        <v>5000</v>
      </c>
      <c r="I7" s="15" t="s">
        <v>18</v>
      </c>
      <c r="J7" s="15" t="s">
        <v>18</v>
      </c>
      <c r="K7" s="58" t="s">
        <v>25</v>
      </c>
    </row>
    <row r="8" spans="1:11" s="1" customFormat="1" ht="51.75" customHeight="1" x14ac:dyDescent="0.35">
      <c r="A8" s="59" t="s">
        <v>26</v>
      </c>
      <c r="B8" s="27" t="s">
        <v>27</v>
      </c>
      <c r="C8" s="5" t="s">
        <v>28</v>
      </c>
      <c r="D8" s="7" t="s">
        <v>29</v>
      </c>
      <c r="E8" s="15" t="s">
        <v>18</v>
      </c>
      <c r="F8" s="15" t="s">
        <v>18</v>
      </c>
      <c r="G8" s="15" t="s">
        <v>18</v>
      </c>
      <c r="H8" s="25">
        <v>20000</v>
      </c>
      <c r="I8" s="15" t="s">
        <v>18</v>
      </c>
      <c r="J8" s="15" t="s">
        <v>18</v>
      </c>
      <c r="K8" s="58"/>
    </row>
    <row r="9" spans="1:11" s="1" customFormat="1" ht="58" x14ac:dyDescent="0.35">
      <c r="A9" s="59" t="s">
        <v>30</v>
      </c>
      <c r="B9" s="27" t="s">
        <v>31</v>
      </c>
      <c r="C9" s="5" t="s">
        <v>32</v>
      </c>
      <c r="D9" s="7" t="s">
        <v>33</v>
      </c>
      <c r="E9" s="15" t="s">
        <v>18</v>
      </c>
      <c r="F9" s="15" t="s">
        <v>18</v>
      </c>
      <c r="G9" s="15" t="s">
        <v>18</v>
      </c>
      <c r="H9" s="15" t="s">
        <v>18</v>
      </c>
      <c r="I9" s="15" t="s">
        <v>18</v>
      </c>
      <c r="J9" s="15" t="s">
        <v>18</v>
      </c>
      <c r="K9" s="58" t="s">
        <v>19</v>
      </c>
    </row>
    <row r="10" spans="1:11" s="1" customFormat="1" ht="29" x14ac:dyDescent="0.35">
      <c r="A10" s="59" t="s">
        <v>34</v>
      </c>
      <c r="B10" s="27" t="s">
        <v>35</v>
      </c>
      <c r="C10" s="5" t="s">
        <v>36</v>
      </c>
      <c r="D10" s="7" t="s">
        <v>37</v>
      </c>
      <c r="E10" s="15" t="s">
        <v>18</v>
      </c>
      <c r="F10" s="15" t="s">
        <v>18</v>
      </c>
      <c r="G10" s="15" t="s">
        <v>18</v>
      </c>
      <c r="H10" s="25">
        <v>70000</v>
      </c>
      <c r="I10" s="15" t="s">
        <v>18</v>
      </c>
      <c r="J10" s="15" t="s">
        <v>18</v>
      </c>
      <c r="K10" s="58"/>
    </row>
    <row r="11" spans="1:11" ht="56.25" customHeight="1" thickBot="1" x14ac:dyDescent="0.4">
      <c r="A11" s="60" t="s">
        <v>38</v>
      </c>
      <c r="B11" s="42" t="s">
        <v>39</v>
      </c>
      <c r="C11" s="34" t="s">
        <v>40</v>
      </c>
      <c r="D11" s="35" t="s">
        <v>41</v>
      </c>
      <c r="E11" s="36" t="s">
        <v>18</v>
      </c>
      <c r="F11" s="36" t="s">
        <v>18</v>
      </c>
      <c r="G11" s="36" t="s">
        <v>18</v>
      </c>
      <c r="H11" s="37">
        <v>1500000</v>
      </c>
      <c r="I11" s="36" t="s">
        <v>18</v>
      </c>
      <c r="J11" s="36" t="s">
        <v>18</v>
      </c>
      <c r="K11" s="61"/>
    </row>
    <row r="12" spans="1:11" ht="15" thickTop="1" x14ac:dyDescent="0.35">
      <c r="A12" s="178" t="s">
        <v>42</v>
      </c>
      <c r="B12" s="179"/>
      <c r="C12" s="179"/>
      <c r="D12" s="180"/>
      <c r="E12" s="38">
        <f>SUM(E5:E11)</f>
        <v>0</v>
      </c>
      <c r="F12" s="38">
        <f t="shared" ref="F12:J12" si="0">SUM(F5:F11)</f>
        <v>0</v>
      </c>
      <c r="G12" s="38">
        <f t="shared" si="0"/>
        <v>352651</v>
      </c>
      <c r="H12" s="38">
        <f t="shared" si="0"/>
        <v>1760000</v>
      </c>
      <c r="I12" s="38">
        <f t="shared" si="0"/>
        <v>0</v>
      </c>
      <c r="J12" s="38">
        <f t="shared" si="0"/>
        <v>0</v>
      </c>
      <c r="K12" s="62"/>
    </row>
    <row r="13" spans="1:11" ht="15" thickBot="1" x14ac:dyDescent="0.4">
      <c r="A13" s="181" t="s">
        <v>43</v>
      </c>
      <c r="B13" s="182"/>
      <c r="C13" s="182"/>
      <c r="D13" s="183"/>
      <c r="E13" s="184">
        <f>SUM(E5:J11)</f>
        <v>2112651</v>
      </c>
      <c r="F13" s="185"/>
      <c r="G13" s="185"/>
      <c r="H13" s="185"/>
      <c r="I13" s="185"/>
      <c r="J13" s="186"/>
      <c r="K13" s="63"/>
    </row>
    <row r="14" spans="1:11" s="1" customFormat="1" ht="30" customHeight="1" x14ac:dyDescent="0.35">
      <c r="A14" s="55" t="s">
        <v>1</v>
      </c>
      <c r="B14" s="127" t="s">
        <v>44</v>
      </c>
      <c r="C14" s="128"/>
      <c r="D14" s="128"/>
      <c r="E14" s="96" t="s">
        <v>3</v>
      </c>
      <c r="F14" s="96" t="s">
        <v>4</v>
      </c>
      <c r="G14" s="151" t="s">
        <v>5</v>
      </c>
      <c r="H14" s="151" t="s">
        <v>6</v>
      </c>
      <c r="I14" s="151" t="s">
        <v>7</v>
      </c>
      <c r="J14" s="151" t="s">
        <v>8</v>
      </c>
      <c r="K14" s="161" t="s">
        <v>9</v>
      </c>
    </row>
    <row r="15" spans="1:11" ht="31.5" customHeight="1" x14ac:dyDescent="0.35">
      <c r="A15" s="56" t="s">
        <v>45</v>
      </c>
      <c r="B15" s="149" t="s">
        <v>46</v>
      </c>
      <c r="C15" s="149"/>
      <c r="D15" s="150"/>
      <c r="E15" s="159"/>
      <c r="F15" s="97"/>
      <c r="G15" s="152"/>
      <c r="H15" s="97"/>
      <c r="I15" s="152"/>
      <c r="J15" s="152"/>
      <c r="K15" s="162"/>
    </row>
    <row r="16" spans="1:11" ht="15" customHeight="1" x14ac:dyDescent="0.35">
      <c r="A16" s="123" t="s">
        <v>12</v>
      </c>
      <c r="B16" s="124"/>
      <c r="C16" s="125" t="s">
        <v>13</v>
      </c>
      <c r="D16" s="126"/>
      <c r="E16" s="160"/>
      <c r="F16" s="98"/>
      <c r="G16" s="153"/>
      <c r="H16" s="98"/>
      <c r="I16" s="153"/>
      <c r="J16" s="153"/>
      <c r="K16" s="162"/>
    </row>
    <row r="17" spans="1:11" ht="84.75" customHeight="1" x14ac:dyDescent="0.35">
      <c r="A17" s="119" t="s">
        <v>47</v>
      </c>
      <c r="B17" s="121" t="s">
        <v>48</v>
      </c>
      <c r="C17" s="5" t="s">
        <v>49</v>
      </c>
      <c r="D17" s="6" t="s">
        <v>50</v>
      </c>
      <c r="E17" s="49">
        <v>40000</v>
      </c>
      <c r="F17" s="15" t="s">
        <v>18</v>
      </c>
      <c r="G17" s="15" t="s">
        <v>18</v>
      </c>
      <c r="H17" s="15" t="s">
        <v>18</v>
      </c>
      <c r="I17" s="15" t="s">
        <v>18</v>
      </c>
      <c r="J17" s="15" t="s">
        <v>18</v>
      </c>
      <c r="K17" s="64" t="s">
        <v>51</v>
      </c>
    </row>
    <row r="18" spans="1:11" ht="48.75" customHeight="1" x14ac:dyDescent="0.35">
      <c r="A18" s="120"/>
      <c r="B18" s="122"/>
      <c r="C18" s="5" t="s">
        <v>52</v>
      </c>
      <c r="D18" s="7" t="s">
        <v>53</v>
      </c>
      <c r="E18" s="87" t="s">
        <v>18</v>
      </c>
      <c r="F18" s="87" t="s">
        <v>18</v>
      </c>
      <c r="G18" s="87" t="s">
        <v>18</v>
      </c>
      <c r="H18" s="86">
        <v>85000</v>
      </c>
      <c r="I18" s="87" t="s">
        <v>18</v>
      </c>
      <c r="J18" s="87" t="s">
        <v>18</v>
      </c>
      <c r="K18" s="64" t="s">
        <v>54</v>
      </c>
    </row>
    <row r="19" spans="1:11" ht="29" x14ac:dyDescent="0.35">
      <c r="A19" s="137"/>
      <c r="B19" s="136"/>
      <c r="C19" s="5" t="s">
        <v>55</v>
      </c>
      <c r="D19" s="9" t="s">
        <v>56</v>
      </c>
      <c r="E19" s="87"/>
      <c r="F19" s="87"/>
      <c r="G19" s="87"/>
      <c r="H19" s="86"/>
      <c r="I19" s="87"/>
      <c r="J19" s="87"/>
      <c r="K19" s="65"/>
    </row>
    <row r="20" spans="1:11" ht="29" x14ac:dyDescent="0.35">
      <c r="A20" s="119" t="s">
        <v>57</v>
      </c>
      <c r="B20" s="121" t="s">
        <v>58</v>
      </c>
      <c r="C20" s="5" t="s">
        <v>59</v>
      </c>
      <c r="D20" s="9" t="s">
        <v>60</v>
      </c>
      <c r="E20" s="90" t="s">
        <v>18</v>
      </c>
      <c r="F20" s="90" t="s">
        <v>18</v>
      </c>
      <c r="G20" s="90" t="s">
        <v>18</v>
      </c>
      <c r="H20" s="130">
        <v>35000</v>
      </c>
      <c r="I20" s="90" t="s">
        <v>18</v>
      </c>
      <c r="J20" s="90" t="s">
        <v>18</v>
      </c>
      <c r="K20" s="99" t="s">
        <v>61</v>
      </c>
    </row>
    <row r="21" spans="1:11" ht="29" x14ac:dyDescent="0.35">
      <c r="A21" s="120"/>
      <c r="B21" s="122"/>
      <c r="C21" s="5" t="s">
        <v>62</v>
      </c>
      <c r="D21" s="9" t="s">
        <v>63</v>
      </c>
      <c r="E21" s="95"/>
      <c r="F21" s="95"/>
      <c r="G21" s="95"/>
      <c r="H21" s="131"/>
      <c r="I21" s="95"/>
      <c r="J21" s="95"/>
      <c r="K21" s="100"/>
    </row>
    <row r="22" spans="1:11" ht="29" x14ac:dyDescent="0.35">
      <c r="A22" s="137"/>
      <c r="B22" s="136"/>
      <c r="C22" s="5" t="s">
        <v>64</v>
      </c>
      <c r="D22" s="9" t="s">
        <v>65</v>
      </c>
      <c r="E22" s="91"/>
      <c r="F22" s="91"/>
      <c r="G22" s="91"/>
      <c r="H22" s="131"/>
      <c r="I22" s="91"/>
      <c r="J22" s="91"/>
      <c r="K22" s="101"/>
    </row>
    <row r="23" spans="1:11" ht="29" x14ac:dyDescent="0.35">
      <c r="A23" s="119" t="s">
        <v>66</v>
      </c>
      <c r="B23" s="121" t="s">
        <v>67</v>
      </c>
      <c r="C23" s="5" t="s">
        <v>68</v>
      </c>
      <c r="D23" s="9" t="s">
        <v>69</v>
      </c>
      <c r="E23" s="90" t="s">
        <v>18</v>
      </c>
      <c r="F23" s="90" t="s">
        <v>18</v>
      </c>
      <c r="G23" s="90" t="s">
        <v>18</v>
      </c>
      <c r="H23" s="131"/>
      <c r="I23" s="90" t="s">
        <v>18</v>
      </c>
      <c r="J23" s="90" t="s">
        <v>18</v>
      </c>
      <c r="K23" s="71" t="s">
        <v>261</v>
      </c>
    </row>
    <row r="24" spans="1:11" ht="29" x14ac:dyDescent="0.35">
      <c r="A24" s="120"/>
      <c r="B24" s="122"/>
      <c r="C24" s="5" t="s">
        <v>71</v>
      </c>
      <c r="D24" s="9" t="s">
        <v>72</v>
      </c>
      <c r="E24" s="95"/>
      <c r="F24" s="95"/>
      <c r="G24" s="95"/>
      <c r="H24" s="131"/>
      <c r="I24" s="95"/>
      <c r="J24" s="95"/>
      <c r="K24" s="58" t="s">
        <v>73</v>
      </c>
    </row>
    <row r="25" spans="1:11" ht="58" x14ac:dyDescent="0.35">
      <c r="A25" s="137"/>
      <c r="B25" s="136"/>
      <c r="C25" s="5" t="s">
        <v>74</v>
      </c>
      <c r="D25" s="9" t="s">
        <v>75</v>
      </c>
      <c r="E25" s="91"/>
      <c r="F25" s="91"/>
      <c r="G25" s="91"/>
      <c r="H25" s="132"/>
      <c r="I25" s="91"/>
      <c r="J25" s="91"/>
      <c r="K25" s="58" t="s">
        <v>76</v>
      </c>
    </row>
    <row r="26" spans="1:11" ht="29" x14ac:dyDescent="0.35">
      <c r="A26" s="119" t="s">
        <v>77</v>
      </c>
      <c r="B26" s="121" t="s">
        <v>78</v>
      </c>
      <c r="C26" s="5" t="s">
        <v>79</v>
      </c>
      <c r="D26" s="9" t="s">
        <v>80</v>
      </c>
      <c r="E26" s="90" t="s">
        <v>18</v>
      </c>
      <c r="F26" s="90" t="s">
        <v>18</v>
      </c>
      <c r="G26" s="142">
        <v>100000</v>
      </c>
      <c r="H26" s="90" t="s">
        <v>18</v>
      </c>
      <c r="I26" s="90" t="s">
        <v>18</v>
      </c>
      <c r="J26" s="90" t="s">
        <v>18</v>
      </c>
      <c r="K26" s="140" t="s">
        <v>81</v>
      </c>
    </row>
    <row r="27" spans="1:11" ht="44" thickBot="1" x14ac:dyDescent="0.4">
      <c r="A27" s="139"/>
      <c r="B27" s="138"/>
      <c r="C27" s="34" t="s">
        <v>82</v>
      </c>
      <c r="D27" s="40" t="s">
        <v>83</v>
      </c>
      <c r="E27" s="144"/>
      <c r="F27" s="144"/>
      <c r="G27" s="143"/>
      <c r="H27" s="144"/>
      <c r="I27" s="144"/>
      <c r="J27" s="144"/>
      <c r="K27" s="141"/>
    </row>
    <row r="28" spans="1:11" ht="15" thickTop="1" x14ac:dyDescent="0.35">
      <c r="A28" s="178" t="s">
        <v>42</v>
      </c>
      <c r="B28" s="179"/>
      <c r="C28" s="179"/>
      <c r="D28" s="180"/>
      <c r="E28" s="38">
        <f>SUM(E17:E27)</f>
        <v>40000</v>
      </c>
      <c r="F28" s="38">
        <f t="shared" ref="F28:J28" si="1">SUM(F17:F27)</f>
        <v>0</v>
      </c>
      <c r="G28" s="38">
        <f t="shared" si="1"/>
        <v>100000</v>
      </c>
      <c r="H28" s="38">
        <f t="shared" si="1"/>
        <v>120000</v>
      </c>
      <c r="I28" s="38">
        <f t="shared" si="1"/>
        <v>0</v>
      </c>
      <c r="J28" s="38">
        <f t="shared" si="1"/>
        <v>0</v>
      </c>
      <c r="K28" s="62"/>
    </row>
    <row r="29" spans="1:11" ht="15" thickBot="1" x14ac:dyDescent="0.4">
      <c r="A29" s="181" t="s">
        <v>43</v>
      </c>
      <c r="B29" s="182"/>
      <c r="C29" s="182"/>
      <c r="D29" s="183"/>
      <c r="E29" s="184">
        <f>SUM(E17:J27)</f>
        <v>260000</v>
      </c>
      <c r="F29" s="185"/>
      <c r="G29" s="185"/>
      <c r="H29" s="185"/>
      <c r="I29" s="185"/>
      <c r="J29" s="186"/>
      <c r="K29" s="63"/>
    </row>
    <row r="30" spans="1:11" s="1" customFormat="1" ht="30" customHeight="1" x14ac:dyDescent="0.35">
      <c r="A30" s="55" t="s">
        <v>1</v>
      </c>
      <c r="B30" s="127" t="s">
        <v>84</v>
      </c>
      <c r="C30" s="128"/>
      <c r="D30" s="128"/>
      <c r="E30" s="96" t="s">
        <v>3</v>
      </c>
      <c r="F30" s="96" t="s">
        <v>4</v>
      </c>
      <c r="G30" s="151" t="s">
        <v>5</v>
      </c>
      <c r="H30" s="151" t="s">
        <v>6</v>
      </c>
      <c r="I30" s="151" t="s">
        <v>7</v>
      </c>
      <c r="J30" s="151" t="s">
        <v>8</v>
      </c>
      <c r="K30" s="161" t="s">
        <v>9</v>
      </c>
    </row>
    <row r="31" spans="1:11" ht="31.5" customHeight="1" x14ac:dyDescent="0.35">
      <c r="A31" s="56" t="s">
        <v>85</v>
      </c>
      <c r="B31" s="149" t="s">
        <v>86</v>
      </c>
      <c r="C31" s="149"/>
      <c r="D31" s="150"/>
      <c r="E31" s="159"/>
      <c r="F31" s="97"/>
      <c r="G31" s="152"/>
      <c r="H31" s="97"/>
      <c r="I31" s="152"/>
      <c r="J31" s="152"/>
      <c r="K31" s="162"/>
    </row>
    <row r="32" spans="1:11" ht="15" customHeight="1" x14ac:dyDescent="0.35">
      <c r="A32" s="123" t="s">
        <v>12</v>
      </c>
      <c r="B32" s="124"/>
      <c r="C32" s="125" t="s">
        <v>13</v>
      </c>
      <c r="D32" s="126"/>
      <c r="E32" s="160"/>
      <c r="F32" s="98"/>
      <c r="G32" s="153"/>
      <c r="H32" s="98"/>
      <c r="I32" s="153"/>
      <c r="J32" s="153"/>
      <c r="K32" s="162"/>
    </row>
    <row r="33" spans="1:11" ht="43.5" x14ac:dyDescent="0.35">
      <c r="A33" s="119" t="s">
        <v>87</v>
      </c>
      <c r="B33" s="121" t="s">
        <v>88</v>
      </c>
      <c r="C33" s="5" t="s">
        <v>89</v>
      </c>
      <c r="D33" s="6" t="s">
        <v>90</v>
      </c>
      <c r="E33" s="90" t="s">
        <v>18</v>
      </c>
      <c r="F33" s="90" t="s">
        <v>18</v>
      </c>
      <c r="G33" s="90" t="s">
        <v>18</v>
      </c>
      <c r="H33" s="142">
        <v>60000</v>
      </c>
      <c r="I33" s="90" t="s">
        <v>18</v>
      </c>
      <c r="J33" s="90" t="s">
        <v>18</v>
      </c>
      <c r="K33" s="58" t="s">
        <v>91</v>
      </c>
    </row>
    <row r="34" spans="1:11" ht="29" x14ac:dyDescent="0.35">
      <c r="A34" s="120"/>
      <c r="B34" s="122"/>
      <c r="C34" s="5" t="s">
        <v>92</v>
      </c>
      <c r="D34" s="9" t="s">
        <v>93</v>
      </c>
      <c r="E34" s="91"/>
      <c r="F34" s="91"/>
      <c r="G34" s="91"/>
      <c r="H34" s="166"/>
      <c r="I34" s="91"/>
      <c r="J34" s="91"/>
      <c r="K34" s="58" t="s">
        <v>94</v>
      </c>
    </row>
    <row r="35" spans="1:11" ht="43.5" x14ac:dyDescent="0.35">
      <c r="A35" s="119" t="s">
        <v>95</v>
      </c>
      <c r="B35" s="121" t="s">
        <v>96</v>
      </c>
      <c r="C35" s="5" t="s">
        <v>97</v>
      </c>
      <c r="D35" s="9" t="s">
        <v>98</v>
      </c>
      <c r="E35" s="90" t="s">
        <v>18</v>
      </c>
      <c r="F35" s="90" t="s">
        <v>18</v>
      </c>
      <c r="G35" s="90" t="s">
        <v>18</v>
      </c>
      <c r="H35" s="191">
        <v>20000</v>
      </c>
      <c r="I35" s="90" t="s">
        <v>18</v>
      </c>
      <c r="J35" s="90" t="s">
        <v>18</v>
      </c>
      <c r="K35" s="58" t="s">
        <v>99</v>
      </c>
    </row>
    <row r="36" spans="1:11" ht="43.5" x14ac:dyDescent="0.35">
      <c r="A36" s="120"/>
      <c r="B36" s="122"/>
      <c r="C36" s="5" t="s">
        <v>100</v>
      </c>
      <c r="D36" s="9" t="s">
        <v>101</v>
      </c>
      <c r="E36" s="95"/>
      <c r="F36" s="95"/>
      <c r="G36" s="95"/>
      <c r="H36" s="95"/>
      <c r="I36" s="95"/>
      <c r="J36" s="95"/>
      <c r="K36" s="58" t="s">
        <v>102</v>
      </c>
    </row>
    <row r="37" spans="1:11" ht="102.75" customHeight="1" x14ac:dyDescent="0.35">
      <c r="A37" s="120"/>
      <c r="B37" s="122"/>
      <c r="C37" s="5" t="s">
        <v>103</v>
      </c>
      <c r="D37" s="9" t="s">
        <v>104</v>
      </c>
      <c r="E37" s="95"/>
      <c r="F37" s="95"/>
      <c r="G37" s="95"/>
      <c r="H37" s="95"/>
      <c r="I37" s="95"/>
      <c r="J37" s="95"/>
      <c r="K37" s="71" t="s">
        <v>70</v>
      </c>
    </row>
    <row r="38" spans="1:11" ht="24" customHeight="1" x14ac:dyDescent="0.35">
      <c r="A38" s="137"/>
      <c r="B38" s="136"/>
      <c r="C38" s="5" t="s">
        <v>106</v>
      </c>
      <c r="D38" s="9" t="s">
        <v>107</v>
      </c>
      <c r="E38" s="91"/>
      <c r="F38" s="91"/>
      <c r="G38" s="91"/>
      <c r="H38" s="91"/>
      <c r="I38" s="91"/>
      <c r="J38" s="91"/>
      <c r="K38" s="66" t="s">
        <v>108</v>
      </c>
    </row>
    <row r="39" spans="1:11" ht="87.5" thickBot="1" x14ac:dyDescent="0.4">
      <c r="A39" s="60" t="s">
        <v>109</v>
      </c>
      <c r="B39" s="42" t="s">
        <v>110</v>
      </c>
      <c r="C39" s="34" t="s">
        <v>111</v>
      </c>
      <c r="D39" s="40" t="s">
        <v>112</v>
      </c>
      <c r="E39" s="36" t="s">
        <v>18</v>
      </c>
      <c r="F39" s="36" t="s">
        <v>18</v>
      </c>
      <c r="G39" s="36" t="s">
        <v>18</v>
      </c>
      <c r="H39" s="36" t="s">
        <v>18</v>
      </c>
      <c r="I39" s="36" t="s">
        <v>18</v>
      </c>
      <c r="J39" s="36" t="s">
        <v>18</v>
      </c>
      <c r="K39" s="61" t="s">
        <v>113</v>
      </c>
    </row>
    <row r="40" spans="1:11" ht="15" thickTop="1" x14ac:dyDescent="0.35">
      <c r="A40" s="167" t="s">
        <v>42</v>
      </c>
      <c r="B40" s="168"/>
      <c r="C40" s="168"/>
      <c r="D40" s="169"/>
      <c r="E40" s="38">
        <f>SUM(E33:E39)</f>
        <v>0</v>
      </c>
      <c r="F40" s="38">
        <f t="shared" ref="F40:J40" si="2">SUM(F33:F39)</f>
        <v>0</v>
      </c>
      <c r="G40" s="38">
        <f t="shared" si="2"/>
        <v>0</v>
      </c>
      <c r="H40" s="38">
        <f t="shared" si="2"/>
        <v>80000</v>
      </c>
      <c r="I40" s="38">
        <f t="shared" si="2"/>
        <v>0</v>
      </c>
      <c r="J40" s="38">
        <f t="shared" si="2"/>
        <v>0</v>
      </c>
      <c r="K40" s="62"/>
    </row>
    <row r="41" spans="1:11" ht="15" thickBot="1" x14ac:dyDescent="0.4">
      <c r="A41" s="170" t="s">
        <v>43</v>
      </c>
      <c r="B41" s="171"/>
      <c r="C41" s="171"/>
      <c r="D41" s="172"/>
      <c r="E41" s="173">
        <f>SUM(E33:J39)</f>
        <v>80000</v>
      </c>
      <c r="F41" s="174"/>
      <c r="G41" s="174"/>
      <c r="H41" s="174"/>
      <c r="I41" s="174"/>
      <c r="J41" s="175"/>
      <c r="K41" s="67"/>
    </row>
    <row r="42" spans="1:11" s="1" customFormat="1" ht="30" customHeight="1" x14ac:dyDescent="0.35">
      <c r="A42" s="55" t="s">
        <v>1</v>
      </c>
      <c r="B42" s="127" t="s">
        <v>114</v>
      </c>
      <c r="C42" s="128"/>
      <c r="D42" s="128"/>
      <c r="E42" s="96" t="s">
        <v>3</v>
      </c>
      <c r="F42" s="96" t="s">
        <v>4</v>
      </c>
      <c r="G42" s="151" t="s">
        <v>5</v>
      </c>
      <c r="H42" s="151" t="s">
        <v>6</v>
      </c>
      <c r="I42" s="151" t="s">
        <v>7</v>
      </c>
      <c r="J42" s="151" t="s">
        <v>8</v>
      </c>
      <c r="K42" s="161" t="s">
        <v>9</v>
      </c>
    </row>
    <row r="43" spans="1:11" ht="30" customHeight="1" x14ac:dyDescent="0.35">
      <c r="A43" s="56" t="s">
        <v>115</v>
      </c>
      <c r="B43" s="149" t="s">
        <v>116</v>
      </c>
      <c r="C43" s="149"/>
      <c r="D43" s="150"/>
      <c r="E43" s="159"/>
      <c r="F43" s="97"/>
      <c r="G43" s="152"/>
      <c r="H43" s="97"/>
      <c r="I43" s="152"/>
      <c r="J43" s="152"/>
      <c r="K43" s="162"/>
    </row>
    <row r="44" spans="1:11" ht="15" customHeight="1" x14ac:dyDescent="0.35">
      <c r="A44" s="123" t="s">
        <v>12</v>
      </c>
      <c r="B44" s="124"/>
      <c r="C44" s="125" t="s">
        <v>13</v>
      </c>
      <c r="D44" s="126"/>
      <c r="E44" s="160"/>
      <c r="F44" s="98"/>
      <c r="G44" s="153"/>
      <c r="H44" s="98"/>
      <c r="I44" s="153"/>
      <c r="J44" s="153"/>
      <c r="K44" s="163"/>
    </row>
    <row r="45" spans="1:11" x14ac:dyDescent="0.35">
      <c r="A45" s="119" t="s">
        <v>117</v>
      </c>
      <c r="B45" s="121" t="s">
        <v>118</v>
      </c>
      <c r="C45" s="5" t="s">
        <v>119</v>
      </c>
      <c r="D45" s="6" t="s">
        <v>120</v>
      </c>
      <c r="E45" s="130" t="s">
        <v>18</v>
      </c>
      <c r="F45" s="130" t="s">
        <v>18</v>
      </c>
      <c r="G45" s="130" t="s">
        <v>18</v>
      </c>
      <c r="H45" s="130">
        <v>400000</v>
      </c>
      <c r="I45" s="130" t="s">
        <v>18</v>
      </c>
      <c r="J45" s="130" t="s">
        <v>18</v>
      </c>
      <c r="K45" s="68"/>
    </row>
    <row r="46" spans="1:11" ht="29" x14ac:dyDescent="0.35">
      <c r="A46" s="120"/>
      <c r="B46" s="122"/>
      <c r="C46" s="5" t="s">
        <v>121</v>
      </c>
      <c r="D46" s="6" t="s">
        <v>122</v>
      </c>
      <c r="E46" s="131"/>
      <c r="F46" s="131"/>
      <c r="G46" s="131"/>
      <c r="H46" s="131"/>
      <c r="I46" s="131"/>
      <c r="J46" s="131"/>
      <c r="K46" s="68"/>
    </row>
    <row r="47" spans="1:11" ht="29" x14ac:dyDescent="0.35">
      <c r="A47" s="120"/>
      <c r="B47" s="122"/>
      <c r="C47" s="5" t="s">
        <v>123</v>
      </c>
      <c r="D47" s="12" t="s">
        <v>124</v>
      </c>
      <c r="E47" s="131"/>
      <c r="F47" s="131"/>
      <c r="G47" s="131"/>
      <c r="H47" s="131"/>
      <c r="I47" s="131"/>
      <c r="J47" s="131"/>
      <c r="K47" s="68"/>
    </row>
    <row r="48" spans="1:11" x14ac:dyDescent="0.35">
      <c r="A48" s="120"/>
      <c r="B48" s="122"/>
      <c r="C48" s="5" t="s">
        <v>125</v>
      </c>
      <c r="D48" s="6" t="s">
        <v>126</v>
      </c>
      <c r="E48" s="131"/>
      <c r="F48" s="131"/>
      <c r="G48" s="131"/>
      <c r="H48" s="131"/>
      <c r="I48" s="131"/>
      <c r="J48" s="131"/>
      <c r="K48" s="68"/>
    </row>
    <row r="49" spans="1:11" ht="29" x14ac:dyDescent="0.35">
      <c r="A49" s="120"/>
      <c r="B49" s="122"/>
      <c r="C49" s="5" t="s">
        <v>127</v>
      </c>
      <c r="D49" s="9" t="s">
        <v>128</v>
      </c>
      <c r="E49" s="132"/>
      <c r="F49" s="132"/>
      <c r="G49" s="132"/>
      <c r="H49" s="132"/>
      <c r="I49" s="132"/>
      <c r="J49" s="132"/>
      <c r="K49" s="68"/>
    </row>
    <row r="50" spans="1:11" ht="29" x14ac:dyDescent="0.35">
      <c r="A50" s="119" t="s">
        <v>129</v>
      </c>
      <c r="B50" s="121" t="s">
        <v>130</v>
      </c>
      <c r="C50" s="5" t="s">
        <v>131</v>
      </c>
      <c r="D50" s="9" t="s">
        <v>132</v>
      </c>
      <c r="E50" s="26" t="s">
        <v>18</v>
      </c>
      <c r="F50" s="26" t="s">
        <v>18</v>
      </c>
      <c r="G50" s="26" t="s">
        <v>18</v>
      </c>
      <c r="H50" s="25">
        <v>500000</v>
      </c>
      <c r="I50" s="26" t="s">
        <v>18</v>
      </c>
      <c r="J50" s="26" t="s">
        <v>18</v>
      </c>
      <c r="K50" s="68" t="s">
        <v>133</v>
      </c>
    </row>
    <row r="51" spans="1:11" ht="29" x14ac:dyDescent="0.35">
      <c r="A51" s="120"/>
      <c r="B51" s="122"/>
      <c r="C51" s="5" t="s">
        <v>134</v>
      </c>
      <c r="D51" s="9" t="s">
        <v>135</v>
      </c>
      <c r="E51" s="89" t="s">
        <v>18</v>
      </c>
      <c r="F51" s="89" t="s">
        <v>18</v>
      </c>
      <c r="G51" s="89" t="s">
        <v>18</v>
      </c>
      <c r="H51" s="88">
        <v>30000</v>
      </c>
      <c r="I51" s="89" t="s">
        <v>18</v>
      </c>
      <c r="J51" s="89" t="s">
        <v>18</v>
      </c>
      <c r="K51" s="84"/>
    </row>
    <row r="52" spans="1:11" ht="29" x14ac:dyDescent="0.35">
      <c r="A52" s="120"/>
      <c r="B52" s="122"/>
      <c r="C52" s="5" t="s">
        <v>136</v>
      </c>
      <c r="D52" s="9" t="s">
        <v>137</v>
      </c>
      <c r="E52" s="89"/>
      <c r="F52" s="89"/>
      <c r="G52" s="89"/>
      <c r="H52" s="88"/>
      <c r="I52" s="89"/>
      <c r="J52" s="89"/>
      <c r="K52" s="84"/>
    </row>
    <row r="53" spans="1:11" ht="29" x14ac:dyDescent="0.35">
      <c r="A53" s="120"/>
      <c r="B53" s="122"/>
      <c r="C53" s="5" t="s">
        <v>138</v>
      </c>
      <c r="D53" s="9" t="s">
        <v>139</v>
      </c>
      <c r="E53" s="89"/>
      <c r="F53" s="89"/>
      <c r="G53" s="89"/>
      <c r="H53" s="88"/>
      <c r="I53" s="89"/>
      <c r="J53" s="89"/>
      <c r="K53" s="84"/>
    </row>
    <row r="54" spans="1:11" x14ac:dyDescent="0.35">
      <c r="A54" s="120"/>
      <c r="B54" s="122"/>
      <c r="C54" s="5" t="s">
        <v>140</v>
      </c>
      <c r="D54" s="9" t="s">
        <v>141</v>
      </c>
      <c r="E54" s="89"/>
      <c r="F54" s="89"/>
      <c r="G54" s="89"/>
      <c r="H54" s="88"/>
      <c r="I54" s="89"/>
      <c r="J54" s="89"/>
      <c r="K54" s="85"/>
    </row>
    <row r="55" spans="1:11" ht="43.5" x14ac:dyDescent="0.35">
      <c r="A55" s="102" t="s">
        <v>142</v>
      </c>
      <c r="B55" s="104" t="s">
        <v>143</v>
      </c>
      <c r="C55" s="5" t="s">
        <v>144</v>
      </c>
      <c r="D55" s="9" t="s">
        <v>145</v>
      </c>
      <c r="E55" s="26" t="s">
        <v>18</v>
      </c>
      <c r="F55" s="26" t="s">
        <v>18</v>
      </c>
      <c r="G55" s="26" t="s">
        <v>18</v>
      </c>
      <c r="H55" s="25">
        <v>10000</v>
      </c>
      <c r="I55" s="26" t="s">
        <v>18</v>
      </c>
      <c r="J55" s="13" t="s">
        <v>18</v>
      </c>
      <c r="K55" s="69"/>
    </row>
    <row r="56" spans="1:11" ht="87.5" thickBot="1" x14ac:dyDescent="0.4">
      <c r="A56" s="103"/>
      <c r="B56" s="105"/>
      <c r="C56" s="34" t="s">
        <v>146</v>
      </c>
      <c r="D56" s="35" t="s">
        <v>147</v>
      </c>
      <c r="E56" s="36" t="s">
        <v>18</v>
      </c>
      <c r="F56" s="36" t="s">
        <v>18</v>
      </c>
      <c r="G56" s="36" t="s">
        <v>18</v>
      </c>
      <c r="H56" s="36" t="s">
        <v>18</v>
      </c>
      <c r="I56" s="36" t="s">
        <v>18</v>
      </c>
      <c r="J56" s="36" t="s">
        <v>18</v>
      </c>
      <c r="K56" s="61" t="s">
        <v>113</v>
      </c>
    </row>
    <row r="57" spans="1:11" ht="15" customHeight="1" thickTop="1" x14ac:dyDescent="0.35">
      <c r="A57" s="167" t="s">
        <v>42</v>
      </c>
      <c r="B57" s="168"/>
      <c r="C57" s="168"/>
      <c r="D57" s="169"/>
      <c r="E57" s="38">
        <f>SUM(E45:E56)</f>
        <v>0</v>
      </c>
      <c r="F57" s="38">
        <f t="shared" ref="F57:J57" si="3">SUM(F45:F56)</f>
        <v>0</v>
      </c>
      <c r="G57" s="38">
        <f t="shared" si="3"/>
        <v>0</v>
      </c>
      <c r="H57" s="38">
        <f t="shared" si="3"/>
        <v>940000</v>
      </c>
      <c r="I57" s="38">
        <f t="shared" si="3"/>
        <v>0</v>
      </c>
      <c r="J57" s="38">
        <f t="shared" si="3"/>
        <v>0</v>
      </c>
      <c r="K57" s="62"/>
    </row>
    <row r="58" spans="1:11" ht="15" thickBot="1" x14ac:dyDescent="0.4">
      <c r="A58" s="170" t="s">
        <v>43</v>
      </c>
      <c r="B58" s="171"/>
      <c r="C58" s="171"/>
      <c r="D58" s="172"/>
      <c r="E58" s="173">
        <f>SUM(E45:J56)</f>
        <v>940000</v>
      </c>
      <c r="F58" s="174"/>
      <c r="G58" s="174"/>
      <c r="H58" s="174"/>
      <c r="I58" s="174"/>
      <c r="J58" s="175"/>
      <c r="K58" s="67"/>
    </row>
    <row r="59" spans="1:11" s="1" customFormat="1" ht="30" customHeight="1" x14ac:dyDescent="0.35">
      <c r="A59" s="55" t="s">
        <v>1</v>
      </c>
      <c r="B59" s="127" t="s">
        <v>148</v>
      </c>
      <c r="C59" s="128"/>
      <c r="D59" s="128"/>
      <c r="E59" s="96" t="s">
        <v>3</v>
      </c>
      <c r="F59" s="96" t="s">
        <v>4</v>
      </c>
      <c r="G59" s="151" t="s">
        <v>5</v>
      </c>
      <c r="H59" s="151" t="s">
        <v>6</v>
      </c>
      <c r="I59" s="151" t="s">
        <v>7</v>
      </c>
      <c r="J59" s="151" t="s">
        <v>8</v>
      </c>
      <c r="K59" s="161" t="s">
        <v>9</v>
      </c>
    </row>
    <row r="60" spans="1:11" ht="29" x14ac:dyDescent="0.35">
      <c r="A60" s="56" t="s">
        <v>149</v>
      </c>
      <c r="B60" s="149" t="s">
        <v>150</v>
      </c>
      <c r="C60" s="149"/>
      <c r="D60" s="150"/>
      <c r="E60" s="159"/>
      <c r="F60" s="97"/>
      <c r="G60" s="152"/>
      <c r="H60" s="97"/>
      <c r="I60" s="152"/>
      <c r="J60" s="152"/>
      <c r="K60" s="162"/>
    </row>
    <row r="61" spans="1:11" ht="15" customHeight="1" x14ac:dyDescent="0.35">
      <c r="A61" s="123" t="s">
        <v>12</v>
      </c>
      <c r="B61" s="124"/>
      <c r="C61" s="125" t="s">
        <v>13</v>
      </c>
      <c r="D61" s="126"/>
      <c r="E61" s="160"/>
      <c r="F61" s="98"/>
      <c r="G61" s="153"/>
      <c r="H61" s="98"/>
      <c r="I61" s="153"/>
      <c r="J61" s="153"/>
      <c r="K61" s="163"/>
    </row>
    <row r="62" spans="1:11" x14ac:dyDescent="0.35">
      <c r="A62" s="119" t="s">
        <v>151</v>
      </c>
      <c r="B62" s="121" t="s">
        <v>152</v>
      </c>
      <c r="C62" s="5" t="s">
        <v>153</v>
      </c>
      <c r="D62" s="6" t="s">
        <v>154</v>
      </c>
      <c r="E62" s="32">
        <f>2900000-40000</f>
        <v>2860000</v>
      </c>
      <c r="F62" s="32" t="s">
        <v>18</v>
      </c>
      <c r="G62" s="32" t="s">
        <v>18</v>
      </c>
      <c r="H62" s="32">
        <v>300000</v>
      </c>
      <c r="I62" s="32" t="s">
        <v>18</v>
      </c>
      <c r="J62" s="52" t="s">
        <v>18</v>
      </c>
      <c r="K62" s="78"/>
    </row>
    <row r="63" spans="1:11" x14ac:dyDescent="0.35">
      <c r="A63" s="120"/>
      <c r="B63" s="122"/>
      <c r="C63" s="5" t="s">
        <v>155</v>
      </c>
      <c r="D63" s="6" t="s">
        <v>156</v>
      </c>
      <c r="E63" s="32">
        <v>650000</v>
      </c>
      <c r="F63" s="32" t="s">
        <v>18</v>
      </c>
      <c r="G63" s="32" t="s">
        <v>18</v>
      </c>
      <c r="H63" s="32">
        <v>15000</v>
      </c>
      <c r="I63" s="32" t="s">
        <v>18</v>
      </c>
      <c r="J63" s="52" t="s">
        <v>18</v>
      </c>
      <c r="K63" s="78"/>
    </row>
    <row r="64" spans="1:11" x14ac:dyDescent="0.35">
      <c r="A64" s="120"/>
      <c r="B64" s="122"/>
      <c r="C64" s="5" t="s">
        <v>157</v>
      </c>
      <c r="D64" s="6" t="s">
        <v>158</v>
      </c>
      <c r="E64" s="32">
        <v>700000</v>
      </c>
      <c r="F64" s="32" t="s">
        <v>18</v>
      </c>
      <c r="G64" s="32" t="s">
        <v>18</v>
      </c>
      <c r="H64" s="32" t="s">
        <v>18</v>
      </c>
      <c r="I64" s="32" t="s">
        <v>18</v>
      </c>
      <c r="J64" s="52" t="s">
        <v>18</v>
      </c>
      <c r="K64" s="78"/>
    </row>
    <row r="65" spans="1:11" x14ac:dyDescent="0.35">
      <c r="A65" s="120"/>
      <c r="B65" s="122"/>
      <c r="C65" s="5" t="s">
        <v>159</v>
      </c>
      <c r="D65" s="6" t="s">
        <v>160</v>
      </c>
      <c r="E65" s="32">
        <f>400000-20000</f>
        <v>380000</v>
      </c>
      <c r="F65" s="32" t="s">
        <v>18</v>
      </c>
      <c r="G65" s="32" t="s">
        <v>18</v>
      </c>
      <c r="H65" s="32" t="s">
        <v>18</v>
      </c>
      <c r="I65" s="32" t="s">
        <v>18</v>
      </c>
      <c r="J65" s="52" t="s">
        <v>18</v>
      </c>
      <c r="K65" s="78"/>
    </row>
    <row r="66" spans="1:11" x14ac:dyDescent="0.35">
      <c r="A66" s="120"/>
      <c r="B66" s="122"/>
      <c r="C66" s="5" t="s">
        <v>161</v>
      </c>
      <c r="D66" s="6" t="s">
        <v>162</v>
      </c>
      <c r="E66" s="32">
        <v>220000</v>
      </c>
      <c r="F66" s="32" t="s">
        <v>18</v>
      </c>
      <c r="G66" s="32" t="s">
        <v>18</v>
      </c>
      <c r="H66" s="32" t="s">
        <v>18</v>
      </c>
      <c r="I66" s="32" t="s">
        <v>18</v>
      </c>
      <c r="J66" s="52" t="s">
        <v>18</v>
      </c>
      <c r="K66" s="78"/>
    </row>
    <row r="67" spans="1:11" x14ac:dyDescent="0.35">
      <c r="A67" s="120"/>
      <c r="B67" s="122"/>
      <c r="C67" s="5" t="s">
        <v>163</v>
      </c>
      <c r="D67" s="6" t="s">
        <v>164</v>
      </c>
      <c r="E67" s="32">
        <v>75000</v>
      </c>
      <c r="F67" s="32" t="s">
        <v>18</v>
      </c>
      <c r="G67" s="32" t="s">
        <v>18</v>
      </c>
      <c r="H67" s="32">
        <v>1000</v>
      </c>
      <c r="I67" s="32" t="s">
        <v>18</v>
      </c>
      <c r="J67" s="52">
        <v>140000</v>
      </c>
      <c r="K67" s="78"/>
    </row>
    <row r="68" spans="1:11" ht="29" x14ac:dyDescent="0.35">
      <c r="A68" s="120"/>
      <c r="B68" s="122"/>
      <c r="C68" s="5" t="s">
        <v>165</v>
      </c>
      <c r="D68" s="9" t="s">
        <v>166</v>
      </c>
      <c r="E68" s="32" t="s">
        <v>18</v>
      </c>
      <c r="F68" s="32" t="s">
        <v>18</v>
      </c>
      <c r="G68" s="32">
        <v>3000000</v>
      </c>
      <c r="H68" s="32">
        <v>2000000</v>
      </c>
      <c r="I68" s="32" t="s">
        <v>18</v>
      </c>
      <c r="J68" s="52" t="s">
        <v>18</v>
      </c>
      <c r="K68" s="82" t="s">
        <v>167</v>
      </c>
    </row>
    <row r="69" spans="1:11" x14ac:dyDescent="0.35">
      <c r="A69" s="119" t="s">
        <v>168</v>
      </c>
      <c r="B69" s="121" t="s">
        <v>169</v>
      </c>
      <c r="C69" s="5" t="s">
        <v>170</v>
      </c>
      <c r="D69" s="9" t="s">
        <v>171</v>
      </c>
      <c r="E69" s="32" t="s">
        <v>18</v>
      </c>
      <c r="F69" s="32">
        <v>1470150</v>
      </c>
      <c r="G69" s="32" t="s">
        <v>18</v>
      </c>
      <c r="H69" s="32" t="s">
        <v>18</v>
      </c>
      <c r="I69" s="32" t="s">
        <v>18</v>
      </c>
      <c r="J69" s="52" t="s">
        <v>18</v>
      </c>
      <c r="K69" s="78"/>
    </row>
    <row r="70" spans="1:11" x14ac:dyDescent="0.35">
      <c r="A70" s="120"/>
      <c r="B70" s="136"/>
      <c r="C70" s="5" t="s">
        <v>172</v>
      </c>
      <c r="D70" s="9" t="s">
        <v>173</v>
      </c>
      <c r="E70" s="32" t="s">
        <v>18</v>
      </c>
      <c r="F70" s="32">
        <v>2800000</v>
      </c>
      <c r="G70" s="32" t="s">
        <v>18</v>
      </c>
      <c r="H70" s="32" t="s">
        <v>18</v>
      </c>
      <c r="I70" s="32" t="s">
        <v>18</v>
      </c>
      <c r="J70" s="52" t="s">
        <v>18</v>
      </c>
      <c r="K70" s="78"/>
    </row>
    <row r="71" spans="1:11" x14ac:dyDescent="0.35">
      <c r="A71" s="119" t="s">
        <v>174</v>
      </c>
      <c r="B71" s="121" t="s">
        <v>175</v>
      </c>
      <c r="C71" s="5" t="s">
        <v>176</v>
      </c>
      <c r="D71" s="9" t="s">
        <v>177</v>
      </c>
      <c r="E71" s="50">
        <v>90000</v>
      </c>
      <c r="F71" s="32" t="s">
        <v>18</v>
      </c>
      <c r="G71" s="32">
        <v>610000</v>
      </c>
      <c r="H71" s="32">
        <v>30000</v>
      </c>
      <c r="I71" s="32">
        <v>1000000</v>
      </c>
      <c r="J71" s="32">
        <v>1000000</v>
      </c>
      <c r="K71" s="78"/>
    </row>
    <row r="72" spans="1:11" x14ac:dyDescent="0.35">
      <c r="A72" s="120"/>
      <c r="B72" s="122"/>
      <c r="C72" s="5" t="s">
        <v>178</v>
      </c>
      <c r="D72" s="8" t="s">
        <v>179</v>
      </c>
      <c r="E72" s="32" t="s">
        <v>18</v>
      </c>
      <c r="F72" s="32" t="s">
        <v>18</v>
      </c>
      <c r="G72" s="32">
        <v>1000000</v>
      </c>
      <c r="H72" s="32" t="s">
        <v>18</v>
      </c>
      <c r="I72" s="32">
        <v>40000</v>
      </c>
      <c r="J72" s="32">
        <v>1000000</v>
      </c>
      <c r="K72" s="78"/>
    </row>
    <row r="73" spans="1:11" x14ac:dyDescent="0.35">
      <c r="A73" s="120"/>
      <c r="B73" s="122"/>
      <c r="C73" s="5" t="s">
        <v>180</v>
      </c>
      <c r="D73" s="8" t="s">
        <v>181</v>
      </c>
      <c r="E73" s="32" t="s">
        <v>18</v>
      </c>
      <c r="F73" s="32" t="s">
        <v>18</v>
      </c>
      <c r="G73" s="32">
        <v>300000</v>
      </c>
      <c r="H73" s="32" t="s">
        <v>18</v>
      </c>
      <c r="I73" s="32">
        <v>2000000</v>
      </c>
      <c r="J73" s="32">
        <v>1000000</v>
      </c>
      <c r="K73" s="78"/>
    </row>
    <row r="74" spans="1:11" x14ac:dyDescent="0.35">
      <c r="A74" s="137"/>
      <c r="B74" s="136"/>
      <c r="C74" s="5" t="s">
        <v>182</v>
      </c>
      <c r="D74" s="7" t="s">
        <v>183</v>
      </c>
      <c r="E74" s="32" t="s">
        <v>18</v>
      </c>
      <c r="F74" s="32" t="s">
        <v>18</v>
      </c>
      <c r="G74" s="32" t="s">
        <v>18</v>
      </c>
      <c r="H74" s="32">
        <v>5000</v>
      </c>
      <c r="I74" s="32" t="s">
        <v>18</v>
      </c>
      <c r="J74" s="32" t="s">
        <v>18</v>
      </c>
      <c r="K74" s="78"/>
    </row>
    <row r="75" spans="1:11" x14ac:dyDescent="0.35">
      <c r="A75" s="119" t="s">
        <v>184</v>
      </c>
      <c r="B75" s="154" t="s">
        <v>185</v>
      </c>
      <c r="C75" s="5" t="s">
        <v>186</v>
      </c>
      <c r="D75" s="11" t="s">
        <v>187</v>
      </c>
      <c r="E75" s="133">
        <v>20000</v>
      </c>
      <c r="F75" s="133" t="s">
        <v>18</v>
      </c>
      <c r="G75" s="133" t="s">
        <v>18</v>
      </c>
      <c r="H75" s="133" t="s">
        <v>18</v>
      </c>
      <c r="I75" s="133" t="s">
        <v>18</v>
      </c>
      <c r="J75" s="133" t="s">
        <v>18</v>
      </c>
      <c r="K75" s="193"/>
    </row>
    <row r="76" spans="1:11" ht="29" x14ac:dyDescent="0.35">
      <c r="A76" s="120"/>
      <c r="B76" s="155"/>
      <c r="C76" s="5" t="s">
        <v>188</v>
      </c>
      <c r="D76" s="11" t="s">
        <v>189</v>
      </c>
      <c r="E76" s="134"/>
      <c r="F76" s="134"/>
      <c r="G76" s="134"/>
      <c r="H76" s="134"/>
      <c r="I76" s="134"/>
      <c r="J76" s="134"/>
      <c r="K76" s="193"/>
    </row>
    <row r="77" spans="1:11" ht="34.5" customHeight="1" x14ac:dyDescent="0.35">
      <c r="A77" s="137"/>
      <c r="B77" s="156"/>
      <c r="C77" s="5" t="s">
        <v>190</v>
      </c>
      <c r="D77" s="11" t="s">
        <v>191</v>
      </c>
      <c r="E77" s="135"/>
      <c r="F77" s="135"/>
      <c r="G77" s="135"/>
      <c r="H77" s="135"/>
      <c r="I77" s="135"/>
      <c r="J77" s="135"/>
      <c r="K77" s="194"/>
    </row>
    <row r="78" spans="1:11" ht="29" x14ac:dyDescent="0.35">
      <c r="A78" s="57" t="s">
        <v>192</v>
      </c>
      <c r="B78" s="30" t="s">
        <v>193</v>
      </c>
      <c r="C78" s="5" t="s">
        <v>194</v>
      </c>
      <c r="D78" s="9" t="s">
        <v>195</v>
      </c>
      <c r="E78" s="32" t="s">
        <v>18</v>
      </c>
      <c r="F78" s="32" t="s">
        <v>18</v>
      </c>
      <c r="G78" s="32" t="s">
        <v>18</v>
      </c>
      <c r="H78" s="32">
        <v>8000</v>
      </c>
      <c r="I78" s="32" t="s">
        <v>18</v>
      </c>
      <c r="J78" s="32" t="s">
        <v>18</v>
      </c>
      <c r="K78" s="80"/>
    </row>
    <row r="79" spans="1:11" x14ac:dyDescent="0.35">
      <c r="A79" s="119" t="s">
        <v>196</v>
      </c>
      <c r="B79" s="121" t="s">
        <v>197</v>
      </c>
      <c r="C79" s="5" t="s">
        <v>198</v>
      </c>
      <c r="D79" s="9" t="s">
        <v>199</v>
      </c>
      <c r="E79" s="32" t="s">
        <v>18</v>
      </c>
      <c r="F79" s="53">
        <v>336000</v>
      </c>
      <c r="G79" s="32" t="s">
        <v>18</v>
      </c>
      <c r="H79" s="32" t="s">
        <v>18</v>
      </c>
      <c r="I79" s="32" t="s">
        <v>18</v>
      </c>
      <c r="J79" s="32" t="s">
        <v>18</v>
      </c>
      <c r="K79" s="58" t="s">
        <v>200</v>
      </c>
    </row>
    <row r="80" spans="1:11" x14ac:dyDescent="0.35">
      <c r="A80" s="120"/>
      <c r="B80" s="122"/>
      <c r="C80" s="5" t="s">
        <v>201</v>
      </c>
      <c r="D80" s="9" t="s">
        <v>202</v>
      </c>
      <c r="E80" s="32" t="s">
        <v>18</v>
      </c>
      <c r="F80" s="53">
        <v>57600</v>
      </c>
      <c r="G80" s="32" t="s">
        <v>18</v>
      </c>
      <c r="H80" s="32" t="s">
        <v>18</v>
      </c>
      <c r="I80" s="32" t="s">
        <v>18</v>
      </c>
      <c r="J80" s="32" t="s">
        <v>18</v>
      </c>
      <c r="K80" s="58" t="s">
        <v>203</v>
      </c>
    </row>
    <row r="81" spans="1:11" ht="29" x14ac:dyDescent="0.35">
      <c r="A81" s="120"/>
      <c r="B81" s="122"/>
      <c r="C81" s="5" t="s">
        <v>204</v>
      </c>
      <c r="D81" s="7" t="s">
        <v>205</v>
      </c>
      <c r="E81" s="32" t="s">
        <v>18</v>
      </c>
      <c r="F81" s="53">
        <v>198000</v>
      </c>
      <c r="G81" s="32">
        <v>600000</v>
      </c>
      <c r="H81" s="32" t="s">
        <v>18</v>
      </c>
      <c r="I81" s="32" t="s">
        <v>18</v>
      </c>
      <c r="J81" s="32" t="s">
        <v>18</v>
      </c>
      <c r="K81" s="58" t="s">
        <v>206</v>
      </c>
    </row>
    <row r="82" spans="1:11" ht="29" x14ac:dyDescent="0.35">
      <c r="A82" s="120"/>
      <c r="B82" s="122"/>
      <c r="C82" s="5" t="s">
        <v>207</v>
      </c>
      <c r="D82" s="8" t="s">
        <v>208</v>
      </c>
      <c r="E82" s="32" t="s">
        <v>18</v>
      </c>
      <c r="F82" s="32" t="s">
        <v>18</v>
      </c>
      <c r="G82" s="32">
        <v>6000000</v>
      </c>
      <c r="H82" s="32">
        <v>3000000</v>
      </c>
      <c r="I82" s="32" t="s">
        <v>18</v>
      </c>
      <c r="J82" s="32" t="s">
        <v>18</v>
      </c>
      <c r="K82" s="82" t="s">
        <v>167</v>
      </c>
    </row>
    <row r="83" spans="1:11" ht="43.5" x14ac:dyDescent="0.35">
      <c r="A83" s="120"/>
      <c r="B83" s="122"/>
      <c r="C83" s="5" t="s">
        <v>209</v>
      </c>
      <c r="D83" s="7" t="s">
        <v>210</v>
      </c>
      <c r="E83" s="32" t="s">
        <v>18</v>
      </c>
      <c r="F83" s="32">
        <v>96000</v>
      </c>
      <c r="G83" s="32" t="s">
        <v>18</v>
      </c>
      <c r="H83" s="32" t="s">
        <v>18</v>
      </c>
      <c r="I83" s="32" t="s">
        <v>18</v>
      </c>
      <c r="J83" s="32" t="s">
        <v>18</v>
      </c>
      <c r="K83" s="58" t="s">
        <v>211</v>
      </c>
    </row>
    <row r="84" spans="1:11" x14ac:dyDescent="0.35">
      <c r="A84" s="59" t="s">
        <v>212</v>
      </c>
      <c r="B84" s="27" t="s">
        <v>213</v>
      </c>
      <c r="C84" s="5" t="s">
        <v>214</v>
      </c>
      <c r="D84" s="9" t="s">
        <v>215</v>
      </c>
      <c r="E84" s="32" t="s">
        <v>18</v>
      </c>
      <c r="F84" s="32" t="s">
        <v>18</v>
      </c>
      <c r="G84" s="32" t="s">
        <v>18</v>
      </c>
      <c r="H84" s="32" t="s">
        <v>18</v>
      </c>
      <c r="I84" s="32" t="s">
        <v>18</v>
      </c>
      <c r="J84" s="32" t="s">
        <v>18</v>
      </c>
      <c r="K84" s="80"/>
    </row>
    <row r="85" spans="1:11" ht="29.5" thickBot="1" x14ac:dyDescent="0.4">
      <c r="A85" s="60" t="s">
        <v>216</v>
      </c>
      <c r="B85" s="42" t="s">
        <v>217</v>
      </c>
      <c r="C85" s="34" t="s">
        <v>218</v>
      </c>
      <c r="D85" s="43" t="s">
        <v>217</v>
      </c>
      <c r="E85" s="54" t="s">
        <v>18</v>
      </c>
      <c r="F85" s="54" t="s">
        <v>18</v>
      </c>
      <c r="G85" s="51">
        <v>400000</v>
      </c>
      <c r="H85" s="54" t="s">
        <v>18</v>
      </c>
      <c r="I85" s="54" t="s">
        <v>18</v>
      </c>
      <c r="J85" s="54" t="s">
        <v>18</v>
      </c>
      <c r="K85" s="81"/>
    </row>
    <row r="86" spans="1:11" ht="15.75" customHeight="1" thickTop="1" x14ac:dyDescent="0.35">
      <c r="A86" s="167" t="s">
        <v>42</v>
      </c>
      <c r="B86" s="168"/>
      <c r="C86" s="168"/>
      <c r="D86" s="169"/>
      <c r="E86" s="38">
        <f>SUM(E62:E85)</f>
        <v>4995000</v>
      </c>
      <c r="F86" s="38">
        <f t="shared" ref="F86:J86" si="4">SUM(F62:F85)</f>
        <v>4957750</v>
      </c>
      <c r="G86" s="38">
        <f t="shared" si="4"/>
        <v>11910000</v>
      </c>
      <c r="H86" s="38">
        <f t="shared" si="4"/>
        <v>5359000</v>
      </c>
      <c r="I86" s="38">
        <f t="shared" si="4"/>
        <v>3040000</v>
      </c>
      <c r="J86" s="38">
        <f t="shared" si="4"/>
        <v>3140000</v>
      </c>
      <c r="K86" s="73"/>
    </row>
    <row r="87" spans="1:11" ht="15" thickBot="1" x14ac:dyDescent="0.4">
      <c r="A87" s="170" t="s">
        <v>43</v>
      </c>
      <c r="B87" s="171"/>
      <c r="C87" s="171"/>
      <c r="D87" s="172"/>
      <c r="E87" s="173">
        <f>SUM(E62:J85)</f>
        <v>33401750</v>
      </c>
      <c r="F87" s="174"/>
      <c r="G87" s="174"/>
      <c r="H87" s="174"/>
      <c r="I87" s="174"/>
      <c r="J87" s="175"/>
      <c r="K87" s="67"/>
    </row>
    <row r="88" spans="1:11" s="1" customFormat="1" ht="30" customHeight="1" x14ac:dyDescent="0.35">
      <c r="A88" s="55" t="s">
        <v>1</v>
      </c>
      <c r="B88" s="127" t="s">
        <v>219</v>
      </c>
      <c r="C88" s="128"/>
      <c r="D88" s="129"/>
      <c r="E88" s="96" t="s">
        <v>3</v>
      </c>
      <c r="F88" s="96" t="s">
        <v>4</v>
      </c>
      <c r="G88" s="151" t="s">
        <v>5</v>
      </c>
      <c r="H88" s="151" t="s">
        <v>6</v>
      </c>
      <c r="I88" s="151" t="s">
        <v>7</v>
      </c>
      <c r="J88" s="151" t="s">
        <v>8</v>
      </c>
      <c r="K88" s="161" t="s">
        <v>9</v>
      </c>
    </row>
    <row r="89" spans="1:11" ht="29" x14ac:dyDescent="0.35">
      <c r="A89" s="56" t="s">
        <v>220</v>
      </c>
      <c r="B89" s="150" t="s">
        <v>221</v>
      </c>
      <c r="C89" s="157"/>
      <c r="D89" s="158"/>
      <c r="E89" s="159"/>
      <c r="F89" s="97"/>
      <c r="G89" s="152"/>
      <c r="H89" s="97"/>
      <c r="I89" s="152"/>
      <c r="J89" s="152"/>
      <c r="K89" s="162"/>
    </row>
    <row r="90" spans="1:11" ht="15" customHeight="1" x14ac:dyDescent="0.35">
      <c r="A90" s="123" t="s">
        <v>12</v>
      </c>
      <c r="B90" s="124"/>
      <c r="C90" s="125" t="s">
        <v>13</v>
      </c>
      <c r="D90" s="126"/>
      <c r="E90" s="160"/>
      <c r="F90" s="98"/>
      <c r="G90" s="153"/>
      <c r="H90" s="98"/>
      <c r="I90" s="153"/>
      <c r="J90" s="153"/>
      <c r="K90" s="162"/>
    </row>
    <row r="91" spans="1:11" ht="29" x14ac:dyDescent="0.35">
      <c r="A91" s="119" t="s">
        <v>222</v>
      </c>
      <c r="B91" s="121" t="s">
        <v>223</v>
      </c>
      <c r="C91" s="5" t="s">
        <v>224</v>
      </c>
      <c r="D91" s="6" t="s">
        <v>225</v>
      </c>
      <c r="E91" s="90" t="s">
        <v>18</v>
      </c>
      <c r="F91" s="90" t="s">
        <v>18</v>
      </c>
      <c r="G91" s="90" t="s">
        <v>18</v>
      </c>
      <c r="H91" s="142" t="s">
        <v>18</v>
      </c>
      <c r="I91" s="90" t="s">
        <v>18</v>
      </c>
      <c r="J91" s="188" t="s">
        <v>18</v>
      </c>
      <c r="K91" s="106" t="s">
        <v>226</v>
      </c>
    </row>
    <row r="92" spans="1:11" ht="29" x14ac:dyDescent="0.35">
      <c r="A92" s="120"/>
      <c r="B92" s="122"/>
      <c r="C92" s="5" t="s">
        <v>227</v>
      </c>
      <c r="D92" s="6" t="s">
        <v>228</v>
      </c>
      <c r="E92" s="95"/>
      <c r="F92" s="95"/>
      <c r="G92" s="95"/>
      <c r="H92" s="192"/>
      <c r="I92" s="95"/>
      <c r="J92" s="189"/>
      <c r="K92" s="107"/>
    </row>
    <row r="93" spans="1:11" x14ac:dyDescent="0.35">
      <c r="A93" s="120"/>
      <c r="B93" s="122"/>
      <c r="C93" s="5" t="s">
        <v>229</v>
      </c>
      <c r="D93" s="6" t="s">
        <v>230</v>
      </c>
      <c r="E93" s="95"/>
      <c r="F93" s="95"/>
      <c r="G93" s="95"/>
      <c r="H93" s="192"/>
      <c r="I93" s="95"/>
      <c r="J93" s="189"/>
      <c r="K93" s="107"/>
    </row>
    <row r="94" spans="1:11" ht="29" x14ac:dyDescent="0.35">
      <c r="A94" s="119" t="s">
        <v>231</v>
      </c>
      <c r="B94" s="121" t="s">
        <v>232</v>
      </c>
      <c r="C94" s="5" t="s">
        <v>233</v>
      </c>
      <c r="D94" s="9" t="s">
        <v>234</v>
      </c>
      <c r="E94" s="95"/>
      <c r="F94" s="95"/>
      <c r="G94" s="95"/>
      <c r="H94" s="192"/>
      <c r="I94" s="95"/>
      <c r="J94" s="189"/>
      <c r="K94" s="107"/>
    </row>
    <row r="95" spans="1:11" ht="29" x14ac:dyDescent="0.35">
      <c r="A95" s="120"/>
      <c r="B95" s="122"/>
      <c r="C95" s="5" t="s">
        <v>235</v>
      </c>
      <c r="D95" s="9" t="s">
        <v>236</v>
      </c>
      <c r="E95" s="91"/>
      <c r="F95" s="91"/>
      <c r="G95" s="91"/>
      <c r="H95" s="166"/>
      <c r="I95" s="91"/>
      <c r="J95" s="190"/>
      <c r="K95" s="108"/>
    </row>
    <row r="96" spans="1:11" x14ac:dyDescent="0.35">
      <c r="A96" s="102" t="s">
        <v>237</v>
      </c>
      <c r="B96" s="104" t="s">
        <v>238</v>
      </c>
      <c r="C96" s="5" t="s">
        <v>239</v>
      </c>
      <c r="D96" s="9" t="s">
        <v>240</v>
      </c>
      <c r="E96" s="90" t="s">
        <v>18</v>
      </c>
      <c r="F96" s="90" t="s">
        <v>18</v>
      </c>
      <c r="G96" s="142">
        <v>33000</v>
      </c>
      <c r="H96" s="142" t="s">
        <v>18</v>
      </c>
      <c r="I96" s="142" t="s">
        <v>18</v>
      </c>
      <c r="J96" s="142" t="s">
        <v>18</v>
      </c>
      <c r="K96" s="118"/>
    </row>
    <row r="97" spans="1:11" ht="29" x14ac:dyDescent="0.35">
      <c r="A97" s="102"/>
      <c r="B97" s="104"/>
      <c r="C97" s="5" t="s">
        <v>241</v>
      </c>
      <c r="D97" s="10" t="s">
        <v>242</v>
      </c>
      <c r="E97" s="91"/>
      <c r="F97" s="91"/>
      <c r="G97" s="166"/>
      <c r="H97" s="166"/>
      <c r="I97" s="166"/>
      <c r="J97" s="166"/>
      <c r="K97" s="85"/>
    </row>
    <row r="98" spans="1:11" ht="43.5" x14ac:dyDescent="0.35">
      <c r="A98" s="57" t="s">
        <v>243</v>
      </c>
      <c r="B98" s="30" t="s">
        <v>244</v>
      </c>
      <c r="C98" s="20" t="s">
        <v>245</v>
      </c>
      <c r="D98" s="21" t="s">
        <v>246</v>
      </c>
      <c r="E98" s="29" t="s">
        <v>18</v>
      </c>
      <c r="F98" s="29" t="s">
        <v>18</v>
      </c>
      <c r="G98" s="33">
        <v>100000</v>
      </c>
      <c r="H98" s="29" t="s">
        <v>18</v>
      </c>
      <c r="I98" s="29" t="s">
        <v>18</v>
      </c>
      <c r="J98" s="29" t="s">
        <v>18</v>
      </c>
      <c r="K98" s="75" t="s">
        <v>247</v>
      </c>
    </row>
    <row r="99" spans="1:11" ht="30" customHeight="1" x14ac:dyDescent="0.35">
      <c r="A99" s="102" t="s">
        <v>248</v>
      </c>
      <c r="B99" s="104" t="s">
        <v>249</v>
      </c>
      <c r="C99" s="5" t="s">
        <v>250</v>
      </c>
      <c r="D99" s="22" t="s">
        <v>251</v>
      </c>
      <c r="E99" s="29" t="s">
        <v>18</v>
      </c>
      <c r="F99" s="29" t="s">
        <v>18</v>
      </c>
      <c r="G99" s="24" t="s">
        <v>18</v>
      </c>
      <c r="H99" s="29" t="s">
        <v>18</v>
      </c>
      <c r="I99" s="29" t="s">
        <v>18</v>
      </c>
      <c r="J99" s="29" t="s">
        <v>18</v>
      </c>
      <c r="K99" s="76"/>
    </row>
    <row r="100" spans="1:11" ht="25.5" customHeight="1" thickBot="1" x14ac:dyDescent="0.4">
      <c r="A100" s="103"/>
      <c r="B100" s="105"/>
      <c r="C100" s="34" t="s">
        <v>253</v>
      </c>
      <c r="D100" s="43" t="s">
        <v>254</v>
      </c>
      <c r="E100" s="36" t="s">
        <v>18</v>
      </c>
      <c r="F100" s="36" t="s">
        <v>18</v>
      </c>
      <c r="G100" s="44">
        <v>100000</v>
      </c>
      <c r="H100" s="36" t="s">
        <v>18</v>
      </c>
      <c r="I100" s="36" t="s">
        <v>18</v>
      </c>
      <c r="J100" s="36" t="s">
        <v>18</v>
      </c>
      <c r="K100" s="77" t="s">
        <v>247</v>
      </c>
    </row>
    <row r="101" spans="1:11" ht="25.5" customHeight="1" thickTop="1" x14ac:dyDescent="0.35">
      <c r="A101" s="167" t="s">
        <v>42</v>
      </c>
      <c r="B101" s="168"/>
      <c r="C101" s="168"/>
      <c r="D101" s="169"/>
      <c r="E101" s="38">
        <f>SUM(E91:E100)</f>
        <v>0</v>
      </c>
      <c r="F101" s="38">
        <f t="shared" ref="F101:J101" si="5">SUM(F91:F100)</f>
        <v>0</v>
      </c>
      <c r="G101" s="38">
        <f t="shared" si="5"/>
        <v>233000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73"/>
    </row>
    <row r="102" spans="1:11" ht="15" thickBot="1" x14ac:dyDescent="0.4">
      <c r="A102" s="170" t="s">
        <v>43</v>
      </c>
      <c r="B102" s="171"/>
      <c r="C102" s="171"/>
      <c r="D102" s="172"/>
      <c r="E102" s="173">
        <f>SUM(E91:J100)</f>
        <v>233000</v>
      </c>
      <c r="F102" s="174"/>
      <c r="G102" s="174"/>
      <c r="H102" s="174"/>
      <c r="I102" s="174"/>
      <c r="J102" s="175"/>
      <c r="K102" s="67"/>
    </row>
    <row r="103" spans="1:11" ht="58.5" thickBot="1" x14ac:dyDescent="0.4">
      <c r="A103" s="16" t="s">
        <v>255</v>
      </c>
      <c r="B103" s="17" t="s">
        <v>256</v>
      </c>
      <c r="D103" s="74" t="s">
        <v>257</v>
      </c>
      <c r="E103" s="176">
        <f>E102+E87+E58+E41+E29+E13</f>
        <v>37027401</v>
      </c>
      <c r="F103" s="176"/>
      <c r="G103" s="176"/>
      <c r="H103" s="176"/>
      <c r="I103" s="176"/>
      <c r="J103" s="177"/>
    </row>
    <row r="104" spans="1:11" ht="43.5" x14ac:dyDescent="0.35">
      <c r="B104" s="17" t="s">
        <v>258</v>
      </c>
      <c r="D104" s="19"/>
    </row>
    <row r="105" spans="1:11" ht="72.5" x14ac:dyDescent="0.35">
      <c r="B105" s="17" t="s">
        <v>259</v>
      </c>
      <c r="D105" s="18"/>
    </row>
    <row r="106" spans="1:11" ht="43.5" x14ac:dyDescent="0.35">
      <c r="B106" s="17" t="s">
        <v>260</v>
      </c>
    </row>
  </sheetData>
  <mergeCells count="195">
    <mergeCell ref="A101:D101"/>
    <mergeCell ref="A102:D102"/>
    <mergeCell ref="E102:J102"/>
    <mergeCell ref="E103:J103"/>
    <mergeCell ref="A40:D40"/>
    <mergeCell ref="A41:D41"/>
    <mergeCell ref="E41:J41"/>
    <mergeCell ref="A57:D57"/>
    <mergeCell ref="A58:D58"/>
    <mergeCell ref="E58:J58"/>
    <mergeCell ref="A99:A100"/>
    <mergeCell ref="B99:B100"/>
    <mergeCell ref="B79:B83"/>
    <mergeCell ref="A69:A70"/>
    <mergeCell ref="B69:B70"/>
    <mergeCell ref="A71:A74"/>
    <mergeCell ref="B71:B74"/>
    <mergeCell ref="J59:J61"/>
    <mergeCell ref="H45:H49"/>
    <mergeCell ref="I45:I49"/>
    <mergeCell ref="J45:J49"/>
    <mergeCell ref="J42:J44"/>
    <mergeCell ref="A79:A83"/>
    <mergeCell ref="G96:G97"/>
    <mergeCell ref="K96:K97"/>
    <mergeCell ref="J88:J90"/>
    <mergeCell ref="K88:K90"/>
    <mergeCell ref="B89:D89"/>
    <mergeCell ref="A90:B90"/>
    <mergeCell ref="C90:D90"/>
    <mergeCell ref="B88:D88"/>
    <mergeCell ref="E88:E90"/>
    <mergeCell ref="F88:F90"/>
    <mergeCell ref="G88:G90"/>
    <mergeCell ref="H88:H90"/>
    <mergeCell ref="I88:I90"/>
    <mergeCell ref="K91:K95"/>
    <mergeCell ref="A94:A95"/>
    <mergeCell ref="B94:B95"/>
    <mergeCell ref="A91:A93"/>
    <mergeCell ref="B91:B93"/>
    <mergeCell ref="E91:E95"/>
    <mergeCell ref="F91:F95"/>
    <mergeCell ref="G91:G95"/>
    <mergeCell ref="A96:A97"/>
    <mergeCell ref="B96:B97"/>
    <mergeCell ref="E96:E97"/>
    <mergeCell ref="F96:F97"/>
    <mergeCell ref="A12:D12"/>
    <mergeCell ref="A13:D13"/>
    <mergeCell ref="E13:J13"/>
    <mergeCell ref="A28:D28"/>
    <mergeCell ref="A29:D29"/>
    <mergeCell ref="E29:J29"/>
    <mergeCell ref="I75:I77"/>
    <mergeCell ref="J75:J77"/>
    <mergeCell ref="K75:K77"/>
    <mergeCell ref="A75:A77"/>
    <mergeCell ref="B75:B77"/>
    <mergeCell ref="E75:E77"/>
    <mergeCell ref="F75:F77"/>
    <mergeCell ref="G75:G77"/>
    <mergeCell ref="H75:H77"/>
    <mergeCell ref="K59:K61"/>
    <mergeCell ref="B60:D60"/>
    <mergeCell ref="A61:B61"/>
    <mergeCell ref="C61:D61"/>
    <mergeCell ref="A62:A68"/>
    <mergeCell ref="B62:B68"/>
    <mergeCell ref="I51:I54"/>
    <mergeCell ref="J51:J54"/>
    <mergeCell ref="A55:A56"/>
    <mergeCell ref="H96:H97"/>
    <mergeCell ref="H91:H95"/>
    <mergeCell ref="I91:I95"/>
    <mergeCell ref="J91:J95"/>
    <mergeCell ref="I96:I97"/>
    <mergeCell ref="J96:J97"/>
    <mergeCell ref="A86:D86"/>
    <mergeCell ref="A87:D87"/>
    <mergeCell ref="E87:J87"/>
    <mergeCell ref="B59:D59"/>
    <mergeCell ref="E59:E61"/>
    <mergeCell ref="F59:F61"/>
    <mergeCell ref="G59:G61"/>
    <mergeCell ref="H59:H61"/>
    <mergeCell ref="I59:I61"/>
    <mergeCell ref="A50:A54"/>
    <mergeCell ref="B50:B54"/>
    <mergeCell ref="E51:E54"/>
    <mergeCell ref="F51:F54"/>
    <mergeCell ref="G51:G54"/>
    <mergeCell ref="H51:H54"/>
    <mergeCell ref="F45:F49"/>
    <mergeCell ref="G45:G49"/>
    <mergeCell ref="B42:D42"/>
    <mergeCell ref="E42:E44"/>
    <mergeCell ref="F42:F44"/>
    <mergeCell ref="G42:G44"/>
    <mergeCell ref="H42:H44"/>
    <mergeCell ref="I42:I44"/>
    <mergeCell ref="B55:B56"/>
    <mergeCell ref="K51:K54"/>
    <mergeCell ref="A33:A34"/>
    <mergeCell ref="B33:B34"/>
    <mergeCell ref="E33:E34"/>
    <mergeCell ref="F33:F34"/>
    <mergeCell ref="G33:G34"/>
    <mergeCell ref="H33:H34"/>
    <mergeCell ref="I33:I34"/>
    <mergeCell ref="J33:J34"/>
    <mergeCell ref="A35:A38"/>
    <mergeCell ref="B35:B38"/>
    <mergeCell ref="E35:E38"/>
    <mergeCell ref="F35:F38"/>
    <mergeCell ref="G35:G38"/>
    <mergeCell ref="H35:H38"/>
    <mergeCell ref="I35:I38"/>
    <mergeCell ref="J35:J38"/>
    <mergeCell ref="K42:K44"/>
    <mergeCell ref="B43:D43"/>
    <mergeCell ref="A44:B44"/>
    <mergeCell ref="C44:D44"/>
    <mergeCell ref="A45:A49"/>
    <mergeCell ref="B45:B49"/>
    <mergeCell ref="E45:E49"/>
    <mergeCell ref="J26:J27"/>
    <mergeCell ref="K26:K27"/>
    <mergeCell ref="B30:D30"/>
    <mergeCell ref="E30:E32"/>
    <mergeCell ref="F30:F32"/>
    <mergeCell ref="G30:G32"/>
    <mergeCell ref="H30:H32"/>
    <mergeCell ref="I30:I32"/>
    <mergeCell ref="J30:J32"/>
    <mergeCell ref="K30:K32"/>
    <mergeCell ref="B31:D31"/>
    <mergeCell ref="A32:B32"/>
    <mergeCell ref="C32:D32"/>
    <mergeCell ref="A26:A27"/>
    <mergeCell ref="B26:B27"/>
    <mergeCell ref="E26:E27"/>
    <mergeCell ref="F26:F27"/>
    <mergeCell ref="G26:G27"/>
    <mergeCell ref="H26:H27"/>
    <mergeCell ref="I26:I27"/>
    <mergeCell ref="J20:J22"/>
    <mergeCell ref="K20:K22"/>
    <mergeCell ref="A23:A25"/>
    <mergeCell ref="B23:B25"/>
    <mergeCell ref="E23:E25"/>
    <mergeCell ref="F23:F25"/>
    <mergeCell ref="G23:G25"/>
    <mergeCell ref="I23:I25"/>
    <mergeCell ref="J23:J25"/>
    <mergeCell ref="A20:A22"/>
    <mergeCell ref="B20:B22"/>
    <mergeCell ref="E20:E22"/>
    <mergeCell ref="F20:F22"/>
    <mergeCell ref="G20:G22"/>
    <mergeCell ref="H20:H25"/>
    <mergeCell ref="I20:I22"/>
    <mergeCell ref="J14:J16"/>
    <mergeCell ref="K14:K16"/>
    <mergeCell ref="B15:D15"/>
    <mergeCell ref="A16:B16"/>
    <mergeCell ref="C16:D16"/>
    <mergeCell ref="A17:A19"/>
    <mergeCell ref="B17:B19"/>
    <mergeCell ref="E18:E19"/>
    <mergeCell ref="F18:F19"/>
    <mergeCell ref="G18:G19"/>
    <mergeCell ref="B14:D14"/>
    <mergeCell ref="E14:E16"/>
    <mergeCell ref="F14:F16"/>
    <mergeCell ref="G14:G16"/>
    <mergeCell ref="H14:H16"/>
    <mergeCell ref="I14:I16"/>
    <mergeCell ref="H18:H19"/>
    <mergeCell ref="I18:I19"/>
    <mergeCell ref="J18:J19"/>
    <mergeCell ref="K2:K4"/>
    <mergeCell ref="B3:D3"/>
    <mergeCell ref="A4:B4"/>
    <mergeCell ref="C4:D4"/>
    <mergeCell ref="A5:A7"/>
    <mergeCell ref="B5:B7"/>
    <mergeCell ref="A1:J1"/>
    <mergeCell ref="B2:D2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8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abSelected="1" zoomScale="80" zoomScaleNormal="80" workbookViewId="0">
      <selection activeCell="A30" sqref="A30"/>
    </sheetView>
  </sheetViews>
  <sheetFormatPr defaultRowHeight="14.5" x14ac:dyDescent="0.35"/>
  <cols>
    <col min="1" max="1" width="15" style="4" customWidth="1"/>
    <col min="2" max="2" width="49.453125" style="17" customWidth="1"/>
    <col min="3" max="3" width="6" style="2" customWidth="1"/>
    <col min="4" max="4" width="68.26953125" customWidth="1"/>
    <col min="5" max="5" width="17.1796875" customWidth="1"/>
    <col min="6" max="6" width="17.7265625" customWidth="1"/>
    <col min="7" max="7" width="18.26953125" customWidth="1"/>
    <col min="8" max="10" width="17.81640625" customWidth="1"/>
    <col min="11" max="11" width="45.453125" style="1" customWidth="1"/>
  </cols>
  <sheetData>
    <row r="1" spans="1:11" s="1" customFormat="1" ht="25.5" customHeight="1" thickBot="1" x14ac:dyDescent="0.4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1" s="1" customFormat="1" ht="15.75" customHeight="1" x14ac:dyDescent="0.35">
      <c r="A2" s="55" t="s">
        <v>1</v>
      </c>
      <c r="B2" s="127" t="s">
        <v>2</v>
      </c>
      <c r="C2" s="128"/>
      <c r="D2" s="129"/>
      <c r="E2" s="96" t="s">
        <v>3</v>
      </c>
      <c r="F2" s="96" t="s">
        <v>4</v>
      </c>
      <c r="G2" s="151" t="s">
        <v>5</v>
      </c>
      <c r="H2" s="151" t="s">
        <v>6</v>
      </c>
      <c r="I2" s="151" t="s">
        <v>7</v>
      </c>
      <c r="J2" s="151" t="s">
        <v>8</v>
      </c>
      <c r="K2" s="161" t="s">
        <v>9</v>
      </c>
    </row>
    <row r="3" spans="1:11" s="3" customFormat="1" ht="30" customHeight="1" x14ac:dyDescent="0.35">
      <c r="A3" s="56" t="s">
        <v>10</v>
      </c>
      <c r="B3" s="149" t="s">
        <v>11</v>
      </c>
      <c r="C3" s="149"/>
      <c r="D3" s="150"/>
      <c r="E3" s="159"/>
      <c r="F3" s="97"/>
      <c r="G3" s="152"/>
      <c r="H3" s="97"/>
      <c r="I3" s="152"/>
      <c r="J3" s="152"/>
      <c r="K3" s="162"/>
    </row>
    <row r="4" spans="1:11" s="1" customFormat="1" x14ac:dyDescent="0.35">
      <c r="A4" s="147" t="s">
        <v>12</v>
      </c>
      <c r="B4" s="148"/>
      <c r="C4" s="145" t="s">
        <v>13</v>
      </c>
      <c r="D4" s="146"/>
      <c r="E4" s="160"/>
      <c r="F4" s="98"/>
      <c r="G4" s="153"/>
      <c r="H4" s="98"/>
      <c r="I4" s="153"/>
      <c r="J4" s="153"/>
      <c r="K4" s="162"/>
    </row>
    <row r="5" spans="1:11" s="1" customFormat="1" ht="67.5" customHeight="1" x14ac:dyDescent="0.35">
      <c r="A5" s="119" t="s">
        <v>14</v>
      </c>
      <c r="B5" s="121" t="s">
        <v>15</v>
      </c>
      <c r="C5" s="5" t="s">
        <v>16</v>
      </c>
      <c r="D5" s="6" t="s">
        <v>17</v>
      </c>
      <c r="E5" s="15" t="s">
        <v>18</v>
      </c>
      <c r="F5" s="15" t="s">
        <v>18</v>
      </c>
      <c r="G5" s="15" t="s">
        <v>18</v>
      </c>
      <c r="H5" s="15" t="s">
        <v>18</v>
      </c>
      <c r="I5" s="15" t="s">
        <v>18</v>
      </c>
      <c r="J5" s="15" t="s">
        <v>18</v>
      </c>
      <c r="K5" s="58" t="s">
        <v>19</v>
      </c>
    </row>
    <row r="6" spans="1:11" s="1" customFormat="1" ht="133.5" customHeight="1" x14ac:dyDescent="0.35">
      <c r="A6" s="120"/>
      <c r="B6" s="122"/>
      <c r="C6" s="5" t="s">
        <v>20</v>
      </c>
      <c r="D6" s="7" t="s">
        <v>21</v>
      </c>
      <c r="E6" s="15" t="s">
        <v>18</v>
      </c>
      <c r="F6" s="15" t="s">
        <v>18</v>
      </c>
      <c r="G6" s="25">
        <v>352651</v>
      </c>
      <c r="H6" s="25">
        <f>150000+15000</f>
        <v>165000</v>
      </c>
      <c r="I6" s="15" t="s">
        <v>18</v>
      </c>
      <c r="J6" s="25" t="s">
        <v>18</v>
      </c>
      <c r="K6" s="58" t="s">
        <v>22</v>
      </c>
    </row>
    <row r="7" spans="1:11" s="1" customFormat="1" ht="101.25" customHeight="1" x14ac:dyDescent="0.35">
      <c r="A7" s="137"/>
      <c r="B7" s="136"/>
      <c r="C7" s="5" t="s">
        <v>23</v>
      </c>
      <c r="D7" s="7" t="s">
        <v>24</v>
      </c>
      <c r="E7" s="15" t="s">
        <v>18</v>
      </c>
      <c r="F7" s="15" t="s">
        <v>18</v>
      </c>
      <c r="G7" s="15" t="s">
        <v>18</v>
      </c>
      <c r="H7" s="25">
        <v>5000</v>
      </c>
      <c r="I7" s="15" t="s">
        <v>18</v>
      </c>
      <c r="J7" s="15" t="s">
        <v>18</v>
      </c>
      <c r="K7" s="58" t="s">
        <v>262</v>
      </c>
    </row>
    <row r="8" spans="1:11" s="1" customFormat="1" ht="51.75" customHeight="1" x14ac:dyDescent="0.35">
      <c r="A8" s="59" t="s">
        <v>26</v>
      </c>
      <c r="B8" s="27" t="s">
        <v>27</v>
      </c>
      <c r="C8" s="5" t="s">
        <v>28</v>
      </c>
      <c r="D8" s="7" t="s">
        <v>29</v>
      </c>
      <c r="E8" s="15" t="s">
        <v>18</v>
      </c>
      <c r="F8" s="15" t="s">
        <v>18</v>
      </c>
      <c r="G8" s="15" t="s">
        <v>18</v>
      </c>
      <c r="H8" s="25">
        <v>20000</v>
      </c>
      <c r="I8" s="15" t="s">
        <v>18</v>
      </c>
      <c r="J8" s="15" t="s">
        <v>18</v>
      </c>
      <c r="K8" s="58"/>
    </row>
    <row r="9" spans="1:11" s="1" customFormat="1" ht="58" x14ac:dyDescent="0.35">
      <c r="A9" s="59" t="s">
        <v>30</v>
      </c>
      <c r="B9" s="27" t="s">
        <v>31</v>
      </c>
      <c r="C9" s="5" t="s">
        <v>32</v>
      </c>
      <c r="D9" s="7" t="s">
        <v>33</v>
      </c>
      <c r="E9" s="15" t="s">
        <v>18</v>
      </c>
      <c r="F9" s="15" t="s">
        <v>18</v>
      </c>
      <c r="G9" s="15" t="s">
        <v>18</v>
      </c>
      <c r="H9" s="15" t="s">
        <v>18</v>
      </c>
      <c r="I9" s="15" t="s">
        <v>18</v>
      </c>
      <c r="J9" s="15" t="s">
        <v>18</v>
      </c>
      <c r="K9" s="58" t="s">
        <v>19</v>
      </c>
    </row>
    <row r="10" spans="1:11" s="1" customFormat="1" ht="29" x14ac:dyDescent="0.35">
      <c r="A10" s="59" t="s">
        <v>34</v>
      </c>
      <c r="B10" s="27" t="s">
        <v>35</v>
      </c>
      <c r="C10" s="5" t="s">
        <v>36</v>
      </c>
      <c r="D10" s="7" t="s">
        <v>37</v>
      </c>
      <c r="E10" s="15" t="s">
        <v>18</v>
      </c>
      <c r="F10" s="15" t="s">
        <v>18</v>
      </c>
      <c r="G10" s="15" t="s">
        <v>18</v>
      </c>
      <c r="H10" s="25">
        <v>70000</v>
      </c>
      <c r="I10" s="15" t="s">
        <v>18</v>
      </c>
      <c r="J10" s="15" t="s">
        <v>18</v>
      </c>
      <c r="K10" s="58"/>
    </row>
    <row r="11" spans="1:11" ht="56.25" customHeight="1" thickBot="1" x14ac:dyDescent="0.4">
      <c r="A11" s="60" t="s">
        <v>38</v>
      </c>
      <c r="B11" s="42" t="s">
        <v>39</v>
      </c>
      <c r="C11" s="34" t="s">
        <v>40</v>
      </c>
      <c r="D11" s="35" t="s">
        <v>41</v>
      </c>
      <c r="E11" s="36" t="s">
        <v>18</v>
      </c>
      <c r="F11" s="36" t="s">
        <v>18</v>
      </c>
      <c r="G11" s="36" t="s">
        <v>18</v>
      </c>
      <c r="H11" s="37">
        <v>1500000</v>
      </c>
      <c r="I11" s="36" t="s">
        <v>18</v>
      </c>
      <c r="J11" s="36" t="s">
        <v>18</v>
      </c>
      <c r="K11" s="61"/>
    </row>
    <row r="12" spans="1:11" ht="15" thickTop="1" x14ac:dyDescent="0.35">
      <c r="A12" s="178" t="s">
        <v>42</v>
      </c>
      <c r="B12" s="179"/>
      <c r="C12" s="179"/>
      <c r="D12" s="180"/>
      <c r="E12" s="38">
        <f>SUM(E5:E11)</f>
        <v>0</v>
      </c>
      <c r="F12" s="38">
        <f t="shared" ref="F12:J12" si="0">SUM(F5:F11)</f>
        <v>0</v>
      </c>
      <c r="G12" s="38">
        <f t="shared" si="0"/>
        <v>352651</v>
      </c>
      <c r="H12" s="38">
        <f t="shared" si="0"/>
        <v>1760000</v>
      </c>
      <c r="I12" s="38">
        <f t="shared" si="0"/>
        <v>0</v>
      </c>
      <c r="J12" s="38">
        <f t="shared" si="0"/>
        <v>0</v>
      </c>
      <c r="K12" s="62"/>
    </row>
    <row r="13" spans="1:11" ht="15" thickBot="1" x14ac:dyDescent="0.4">
      <c r="A13" s="181" t="s">
        <v>43</v>
      </c>
      <c r="B13" s="182"/>
      <c r="C13" s="182"/>
      <c r="D13" s="183"/>
      <c r="E13" s="184">
        <f>SUM(E5:J11)</f>
        <v>2112651</v>
      </c>
      <c r="F13" s="185"/>
      <c r="G13" s="185"/>
      <c r="H13" s="185"/>
      <c r="I13" s="185"/>
      <c r="J13" s="186"/>
      <c r="K13" s="63"/>
    </row>
    <row r="14" spans="1:11" s="1" customFormat="1" ht="30" customHeight="1" x14ac:dyDescent="0.35">
      <c r="A14" s="55" t="s">
        <v>1</v>
      </c>
      <c r="B14" s="127" t="s">
        <v>44</v>
      </c>
      <c r="C14" s="128"/>
      <c r="D14" s="128"/>
      <c r="E14" s="96" t="s">
        <v>3</v>
      </c>
      <c r="F14" s="96" t="s">
        <v>4</v>
      </c>
      <c r="G14" s="151" t="s">
        <v>5</v>
      </c>
      <c r="H14" s="151" t="s">
        <v>6</v>
      </c>
      <c r="I14" s="151" t="s">
        <v>7</v>
      </c>
      <c r="J14" s="151" t="s">
        <v>8</v>
      </c>
      <c r="K14" s="161" t="s">
        <v>9</v>
      </c>
    </row>
    <row r="15" spans="1:11" ht="31.5" customHeight="1" x14ac:dyDescent="0.35">
      <c r="A15" s="56" t="s">
        <v>45</v>
      </c>
      <c r="B15" s="149" t="s">
        <v>46</v>
      </c>
      <c r="C15" s="149"/>
      <c r="D15" s="150"/>
      <c r="E15" s="159"/>
      <c r="F15" s="97"/>
      <c r="G15" s="152"/>
      <c r="H15" s="97"/>
      <c r="I15" s="152"/>
      <c r="J15" s="152"/>
      <c r="K15" s="162"/>
    </row>
    <row r="16" spans="1:11" ht="15" customHeight="1" x14ac:dyDescent="0.35">
      <c r="A16" s="123" t="s">
        <v>12</v>
      </c>
      <c r="B16" s="124"/>
      <c r="C16" s="125" t="s">
        <v>13</v>
      </c>
      <c r="D16" s="126"/>
      <c r="E16" s="160"/>
      <c r="F16" s="98"/>
      <c r="G16" s="153"/>
      <c r="H16" s="98"/>
      <c r="I16" s="153"/>
      <c r="J16" s="153"/>
      <c r="K16" s="162"/>
    </row>
    <row r="17" spans="1:11" ht="84.75" customHeight="1" x14ac:dyDescent="0.35">
      <c r="A17" s="119" t="s">
        <v>47</v>
      </c>
      <c r="B17" s="121" t="s">
        <v>48</v>
      </c>
      <c r="C17" s="5" t="s">
        <v>49</v>
      </c>
      <c r="D17" s="6" t="s">
        <v>50</v>
      </c>
      <c r="E17" s="49">
        <v>40000</v>
      </c>
      <c r="F17" s="15" t="s">
        <v>18</v>
      </c>
      <c r="G17" s="15" t="s">
        <v>18</v>
      </c>
      <c r="H17" s="15" t="s">
        <v>18</v>
      </c>
      <c r="I17" s="15" t="s">
        <v>18</v>
      </c>
      <c r="J17" s="15" t="s">
        <v>18</v>
      </c>
      <c r="K17" s="64" t="s">
        <v>51</v>
      </c>
    </row>
    <row r="18" spans="1:11" ht="48.75" customHeight="1" x14ac:dyDescent="0.35">
      <c r="A18" s="120"/>
      <c r="B18" s="122"/>
      <c r="C18" s="5" t="s">
        <v>52</v>
      </c>
      <c r="D18" s="7" t="s">
        <v>53</v>
      </c>
      <c r="E18" s="87" t="s">
        <v>18</v>
      </c>
      <c r="F18" s="87" t="s">
        <v>18</v>
      </c>
      <c r="G18" s="87" t="s">
        <v>18</v>
      </c>
      <c r="H18" s="86">
        <v>85000</v>
      </c>
      <c r="I18" s="87" t="s">
        <v>18</v>
      </c>
      <c r="J18" s="87" t="s">
        <v>18</v>
      </c>
      <c r="K18" s="64" t="s">
        <v>54</v>
      </c>
    </row>
    <row r="19" spans="1:11" ht="29" x14ac:dyDescent="0.35">
      <c r="A19" s="137"/>
      <c r="B19" s="136"/>
      <c r="C19" s="5" t="s">
        <v>55</v>
      </c>
      <c r="D19" s="9" t="s">
        <v>56</v>
      </c>
      <c r="E19" s="87"/>
      <c r="F19" s="87"/>
      <c r="G19" s="87"/>
      <c r="H19" s="86"/>
      <c r="I19" s="87"/>
      <c r="J19" s="87"/>
      <c r="K19" s="65"/>
    </row>
    <row r="20" spans="1:11" ht="29" x14ac:dyDescent="0.35">
      <c r="A20" s="119" t="s">
        <v>57</v>
      </c>
      <c r="B20" s="121" t="s">
        <v>58</v>
      </c>
      <c r="C20" s="5" t="s">
        <v>59</v>
      </c>
      <c r="D20" s="9" t="s">
        <v>60</v>
      </c>
      <c r="E20" s="90" t="s">
        <v>18</v>
      </c>
      <c r="F20" s="90" t="s">
        <v>18</v>
      </c>
      <c r="G20" s="90" t="s">
        <v>18</v>
      </c>
      <c r="H20" s="130">
        <v>35000</v>
      </c>
      <c r="I20" s="90" t="s">
        <v>18</v>
      </c>
      <c r="J20" s="90" t="s">
        <v>18</v>
      </c>
      <c r="K20" s="99" t="s">
        <v>61</v>
      </c>
    </row>
    <row r="21" spans="1:11" ht="29" x14ac:dyDescent="0.35">
      <c r="A21" s="120"/>
      <c r="B21" s="122"/>
      <c r="C21" s="5" t="s">
        <v>62</v>
      </c>
      <c r="D21" s="9" t="s">
        <v>63</v>
      </c>
      <c r="E21" s="95"/>
      <c r="F21" s="95"/>
      <c r="G21" s="95"/>
      <c r="H21" s="131"/>
      <c r="I21" s="95"/>
      <c r="J21" s="95"/>
      <c r="K21" s="100"/>
    </row>
    <row r="22" spans="1:11" ht="29" x14ac:dyDescent="0.35">
      <c r="A22" s="137"/>
      <c r="B22" s="136"/>
      <c r="C22" s="5" t="s">
        <v>64</v>
      </c>
      <c r="D22" s="9" t="s">
        <v>65</v>
      </c>
      <c r="E22" s="91"/>
      <c r="F22" s="91"/>
      <c r="G22" s="91"/>
      <c r="H22" s="131"/>
      <c r="I22" s="91"/>
      <c r="J22" s="91"/>
      <c r="K22" s="101"/>
    </row>
    <row r="23" spans="1:11" ht="72.5" x14ac:dyDescent="0.35">
      <c r="A23" s="119" t="s">
        <v>66</v>
      </c>
      <c r="B23" s="121" t="s">
        <v>67</v>
      </c>
      <c r="C23" s="5" t="s">
        <v>68</v>
      </c>
      <c r="D23" s="9" t="s">
        <v>69</v>
      </c>
      <c r="E23" s="90" t="s">
        <v>18</v>
      </c>
      <c r="F23" s="90" t="s">
        <v>18</v>
      </c>
      <c r="G23" s="90" t="s">
        <v>18</v>
      </c>
      <c r="H23" s="131"/>
      <c r="I23" s="90" t="s">
        <v>18</v>
      </c>
      <c r="J23" s="90" t="s">
        <v>18</v>
      </c>
      <c r="K23" s="71" t="s">
        <v>70</v>
      </c>
    </row>
    <row r="24" spans="1:11" ht="29" x14ac:dyDescent="0.35">
      <c r="A24" s="120"/>
      <c r="B24" s="122"/>
      <c r="C24" s="5" t="s">
        <v>71</v>
      </c>
      <c r="D24" s="9" t="s">
        <v>72</v>
      </c>
      <c r="E24" s="95"/>
      <c r="F24" s="95"/>
      <c r="G24" s="95"/>
      <c r="H24" s="131"/>
      <c r="I24" s="95"/>
      <c r="J24" s="95"/>
      <c r="K24" s="58" t="s">
        <v>73</v>
      </c>
    </row>
    <row r="25" spans="1:11" ht="58" x14ac:dyDescent="0.35">
      <c r="A25" s="137"/>
      <c r="B25" s="136"/>
      <c r="C25" s="5" t="s">
        <v>74</v>
      </c>
      <c r="D25" s="9" t="s">
        <v>75</v>
      </c>
      <c r="E25" s="91"/>
      <c r="F25" s="91"/>
      <c r="G25" s="91"/>
      <c r="H25" s="132"/>
      <c r="I25" s="91"/>
      <c r="J25" s="91"/>
      <c r="K25" s="58" t="s">
        <v>76</v>
      </c>
    </row>
    <row r="26" spans="1:11" ht="29" x14ac:dyDescent="0.35">
      <c r="A26" s="119" t="s">
        <v>77</v>
      </c>
      <c r="B26" s="121" t="s">
        <v>78</v>
      </c>
      <c r="C26" s="5" t="s">
        <v>79</v>
      </c>
      <c r="D26" s="9" t="s">
        <v>80</v>
      </c>
      <c r="E26" s="90" t="s">
        <v>18</v>
      </c>
      <c r="F26" s="90" t="s">
        <v>18</v>
      </c>
      <c r="G26" s="142">
        <v>100000</v>
      </c>
      <c r="H26" s="90" t="s">
        <v>18</v>
      </c>
      <c r="I26" s="90" t="s">
        <v>18</v>
      </c>
      <c r="J26" s="90" t="s">
        <v>18</v>
      </c>
      <c r="K26" s="140" t="s">
        <v>81</v>
      </c>
    </row>
    <row r="27" spans="1:11" ht="44" thickBot="1" x14ac:dyDescent="0.4">
      <c r="A27" s="139"/>
      <c r="B27" s="138"/>
      <c r="C27" s="34" t="s">
        <v>82</v>
      </c>
      <c r="D27" s="40" t="s">
        <v>83</v>
      </c>
      <c r="E27" s="144"/>
      <c r="F27" s="144"/>
      <c r="G27" s="143"/>
      <c r="H27" s="144"/>
      <c r="I27" s="144"/>
      <c r="J27" s="144"/>
      <c r="K27" s="141"/>
    </row>
    <row r="28" spans="1:11" ht="15" customHeight="1" thickTop="1" x14ac:dyDescent="0.35">
      <c r="A28" s="178" t="s">
        <v>42</v>
      </c>
      <c r="B28" s="179"/>
      <c r="C28" s="179"/>
      <c r="D28" s="180"/>
      <c r="E28" s="38">
        <f>SUM(E17:E27)</f>
        <v>40000</v>
      </c>
      <c r="F28" s="38">
        <f t="shared" ref="F28:J28" si="1">SUM(F17:F27)</f>
        <v>0</v>
      </c>
      <c r="G28" s="38">
        <f t="shared" si="1"/>
        <v>100000</v>
      </c>
      <c r="H28" s="38">
        <f t="shared" si="1"/>
        <v>120000</v>
      </c>
      <c r="I28" s="38">
        <f t="shared" si="1"/>
        <v>0</v>
      </c>
      <c r="J28" s="38">
        <f t="shared" si="1"/>
        <v>0</v>
      </c>
      <c r="K28" s="62"/>
    </row>
    <row r="29" spans="1:11" ht="15" thickBot="1" x14ac:dyDescent="0.4">
      <c r="A29" s="181" t="s">
        <v>43</v>
      </c>
      <c r="B29" s="182"/>
      <c r="C29" s="182"/>
      <c r="D29" s="183"/>
      <c r="E29" s="184">
        <f>SUM(E17:J27)</f>
        <v>260000</v>
      </c>
      <c r="F29" s="185"/>
      <c r="G29" s="185"/>
      <c r="H29" s="185"/>
      <c r="I29" s="185"/>
      <c r="J29" s="186"/>
      <c r="K29" s="63"/>
    </row>
    <row r="30" spans="1:11" s="1" customFormat="1" ht="30" customHeight="1" x14ac:dyDescent="0.35">
      <c r="A30" s="55" t="s">
        <v>1</v>
      </c>
      <c r="B30" s="127" t="s">
        <v>84</v>
      </c>
      <c r="C30" s="128"/>
      <c r="D30" s="128"/>
      <c r="E30" s="96" t="s">
        <v>3</v>
      </c>
      <c r="F30" s="96" t="s">
        <v>4</v>
      </c>
      <c r="G30" s="151" t="s">
        <v>5</v>
      </c>
      <c r="H30" s="151" t="s">
        <v>6</v>
      </c>
      <c r="I30" s="151" t="s">
        <v>7</v>
      </c>
      <c r="J30" s="151" t="s">
        <v>8</v>
      </c>
      <c r="K30" s="161" t="s">
        <v>9</v>
      </c>
    </row>
    <row r="31" spans="1:11" ht="31.5" customHeight="1" x14ac:dyDescent="0.35">
      <c r="A31" s="56" t="s">
        <v>85</v>
      </c>
      <c r="B31" s="149" t="s">
        <v>86</v>
      </c>
      <c r="C31" s="149"/>
      <c r="D31" s="150"/>
      <c r="E31" s="159"/>
      <c r="F31" s="97"/>
      <c r="G31" s="152"/>
      <c r="H31" s="97"/>
      <c r="I31" s="152"/>
      <c r="J31" s="152"/>
      <c r="K31" s="162"/>
    </row>
    <row r="32" spans="1:11" ht="15" customHeight="1" x14ac:dyDescent="0.35">
      <c r="A32" s="123" t="s">
        <v>12</v>
      </c>
      <c r="B32" s="124"/>
      <c r="C32" s="125" t="s">
        <v>13</v>
      </c>
      <c r="D32" s="126"/>
      <c r="E32" s="160"/>
      <c r="F32" s="98"/>
      <c r="G32" s="153"/>
      <c r="H32" s="98"/>
      <c r="I32" s="153"/>
      <c r="J32" s="153"/>
      <c r="K32" s="162"/>
    </row>
    <row r="33" spans="1:11" ht="43.5" x14ac:dyDescent="0.35">
      <c r="A33" s="119" t="s">
        <v>87</v>
      </c>
      <c r="B33" s="121" t="s">
        <v>88</v>
      </c>
      <c r="C33" s="5" t="s">
        <v>89</v>
      </c>
      <c r="D33" s="6" t="s">
        <v>90</v>
      </c>
      <c r="E33" s="90" t="s">
        <v>18</v>
      </c>
      <c r="F33" s="90" t="s">
        <v>18</v>
      </c>
      <c r="G33" s="90" t="s">
        <v>18</v>
      </c>
      <c r="H33" s="142">
        <v>60000</v>
      </c>
      <c r="I33" s="90" t="s">
        <v>18</v>
      </c>
      <c r="J33" s="90" t="s">
        <v>18</v>
      </c>
      <c r="K33" s="58" t="s">
        <v>91</v>
      </c>
    </row>
    <row r="34" spans="1:11" ht="29" x14ac:dyDescent="0.35">
      <c r="A34" s="120"/>
      <c r="B34" s="122"/>
      <c r="C34" s="5" t="s">
        <v>92</v>
      </c>
      <c r="D34" s="9" t="s">
        <v>93</v>
      </c>
      <c r="E34" s="91"/>
      <c r="F34" s="91"/>
      <c r="G34" s="91"/>
      <c r="H34" s="166"/>
      <c r="I34" s="91"/>
      <c r="J34" s="91"/>
      <c r="K34" s="58" t="s">
        <v>94</v>
      </c>
    </row>
    <row r="35" spans="1:11" ht="43.5" x14ac:dyDescent="0.35">
      <c r="A35" s="119" t="s">
        <v>95</v>
      </c>
      <c r="B35" s="121" t="s">
        <v>96</v>
      </c>
      <c r="C35" s="5" t="s">
        <v>97</v>
      </c>
      <c r="D35" s="9" t="s">
        <v>98</v>
      </c>
      <c r="E35" s="90" t="s">
        <v>18</v>
      </c>
      <c r="F35" s="90" t="s">
        <v>18</v>
      </c>
      <c r="G35" s="90" t="s">
        <v>18</v>
      </c>
      <c r="H35" s="191">
        <v>20000</v>
      </c>
      <c r="I35" s="90" t="s">
        <v>18</v>
      </c>
      <c r="J35" s="90" t="s">
        <v>18</v>
      </c>
      <c r="K35" s="58" t="s">
        <v>99</v>
      </c>
    </row>
    <row r="36" spans="1:11" ht="43.5" x14ac:dyDescent="0.35">
      <c r="A36" s="120"/>
      <c r="B36" s="122"/>
      <c r="C36" s="5" t="s">
        <v>100</v>
      </c>
      <c r="D36" s="9" t="s">
        <v>101</v>
      </c>
      <c r="E36" s="95"/>
      <c r="F36" s="95"/>
      <c r="G36" s="95"/>
      <c r="H36" s="195"/>
      <c r="I36" s="95"/>
      <c r="J36" s="95"/>
      <c r="K36" s="58" t="s">
        <v>102</v>
      </c>
    </row>
    <row r="37" spans="1:11" ht="105" customHeight="1" x14ac:dyDescent="0.35">
      <c r="A37" s="120"/>
      <c r="B37" s="122"/>
      <c r="C37" s="5" t="s">
        <v>103</v>
      </c>
      <c r="D37" s="9" t="s">
        <v>104</v>
      </c>
      <c r="E37" s="95"/>
      <c r="F37" s="95"/>
      <c r="G37" s="95"/>
      <c r="H37" s="195"/>
      <c r="I37" s="95"/>
      <c r="J37" s="95"/>
      <c r="K37" s="58" t="s">
        <v>105</v>
      </c>
    </row>
    <row r="38" spans="1:11" ht="24" customHeight="1" x14ac:dyDescent="0.35">
      <c r="A38" s="137"/>
      <c r="B38" s="136"/>
      <c r="C38" s="5" t="s">
        <v>106</v>
      </c>
      <c r="D38" s="9" t="s">
        <v>107</v>
      </c>
      <c r="E38" s="91"/>
      <c r="F38" s="91"/>
      <c r="G38" s="91"/>
      <c r="H38" s="196"/>
      <c r="I38" s="91"/>
      <c r="J38" s="91"/>
      <c r="K38" s="66" t="s">
        <v>108</v>
      </c>
    </row>
    <row r="39" spans="1:11" ht="87.5" thickBot="1" x14ac:dyDescent="0.4">
      <c r="A39" s="60" t="s">
        <v>109</v>
      </c>
      <c r="B39" s="42" t="s">
        <v>110</v>
      </c>
      <c r="C39" s="34" t="s">
        <v>111</v>
      </c>
      <c r="D39" s="40" t="s">
        <v>112</v>
      </c>
      <c r="E39" s="36" t="s">
        <v>18</v>
      </c>
      <c r="F39" s="36" t="s">
        <v>18</v>
      </c>
      <c r="G39" s="36" t="s">
        <v>18</v>
      </c>
      <c r="H39" s="36" t="s">
        <v>18</v>
      </c>
      <c r="I39" s="36" t="s">
        <v>18</v>
      </c>
      <c r="J39" s="36" t="s">
        <v>18</v>
      </c>
      <c r="K39" s="61" t="s">
        <v>113</v>
      </c>
    </row>
    <row r="40" spans="1:11" ht="15" thickTop="1" x14ac:dyDescent="0.35">
      <c r="A40" s="167" t="s">
        <v>42</v>
      </c>
      <c r="B40" s="168"/>
      <c r="C40" s="168"/>
      <c r="D40" s="169"/>
      <c r="E40" s="38">
        <f>SUM(E33:E39)</f>
        <v>0</v>
      </c>
      <c r="F40" s="38">
        <f t="shared" ref="F40:J40" si="2">SUM(F33:F39)</f>
        <v>0</v>
      </c>
      <c r="G40" s="38">
        <f t="shared" si="2"/>
        <v>0</v>
      </c>
      <c r="H40" s="38">
        <f t="shared" si="2"/>
        <v>80000</v>
      </c>
      <c r="I40" s="38">
        <f t="shared" si="2"/>
        <v>0</v>
      </c>
      <c r="J40" s="38">
        <f t="shared" si="2"/>
        <v>0</v>
      </c>
      <c r="K40" s="62"/>
    </row>
    <row r="41" spans="1:11" ht="15" thickBot="1" x14ac:dyDescent="0.4">
      <c r="A41" s="170" t="s">
        <v>43</v>
      </c>
      <c r="B41" s="171"/>
      <c r="C41" s="171"/>
      <c r="D41" s="172"/>
      <c r="E41" s="173">
        <f>SUM(E33:J39)</f>
        <v>80000</v>
      </c>
      <c r="F41" s="174"/>
      <c r="G41" s="174"/>
      <c r="H41" s="174"/>
      <c r="I41" s="174"/>
      <c r="J41" s="175"/>
      <c r="K41" s="67"/>
    </row>
    <row r="42" spans="1:11" s="1" customFormat="1" ht="30" customHeight="1" x14ac:dyDescent="0.35">
      <c r="A42" s="55" t="s">
        <v>1</v>
      </c>
      <c r="B42" s="127" t="s">
        <v>114</v>
      </c>
      <c r="C42" s="128"/>
      <c r="D42" s="128"/>
      <c r="E42" s="96" t="s">
        <v>3</v>
      </c>
      <c r="F42" s="96" t="s">
        <v>4</v>
      </c>
      <c r="G42" s="151" t="s">
        <v>5</v>
      </c>
      <c r="H42" s="151" t="s">
        <v>6</v>
      </c>
      <c r="I42" s="151" t="s">
        <v>7</v>
      </c>
      <c r="J42" s="151" t="s">
        <v>8</v>
      </c>
      <c r="K42" s="161" t="s">
        <v>9</v>
      </c>
    </row>
    <row r="43" spans="1:11" ht="30" customHeight="1" x14ac:dyDescent="0.35">
      <c r="A43" s="56" t="s">
        <v>115</v>
      </c>
      <c r="B43" s="149" t="s">
        <v>116</v>
      </c>
      <c r="C43" s="149"/>
      <c r="D43" s="150"/>
      <c r="E43" s="159"/>
      <c r="F43" s="97"/>
      <c r="G43" s="152"/>
      <c r="H43" s="97"/>
      <c r="I43" s="152"/>
      <c r="J43" s="152"/>
      <c r="K43" s="162"/>
    </row>
    <row r="44" spans="1:11" ht="15" customHeight="1" x14ac:dyDescent="0.35">
      <c r="A44" s="123" t="s">
        <v>12</v>
      </c>
      <c r="B44" s="124"/>
      <c r="C44" s="125" t="s">
        <v>13</v>
      </c>
      <c r="D44" s="126"/>
      <c r="E44" s="160"/>
      <c r="F44" s="98"/>
      <c r="G44" s="153"/>
      <c r="H44" s="98"/>
      <c r="I44" s="153"/>
      <c r="J44" s="153"/>
      <c r="K44" s="163"/>
    </row>
    <row r="45" spans="1:11" x14ac:dyDescent="0.35">
      <c r="A45" s="119" t="s">
        <v>117</v>
      </c>
      <c r="B45" s="121" t="s">
        <v>118</v>
      </c>
      <c r="C45" s="5" t="s">
        <v>119</v>
      </c>
      <c r="D45" s="6" t="s">
        <v>120</v>
      </c>
      <c r="E45" s="130" t="s">
        <v>18</v>
      </c>
      <c r="F45" s="130" t="s">
        <v>18</v>
      </c>
      <c r="G45" s="130" t="s">
        <v>18</v>
      </c>
      <c r="H45" s="130">
        <v>400000</v>
      </c>
      <c r="I45" s="130" t="s">
        <v>18</v>
      </c>
      <c r="J45" s="130" t="s">
        <v>18</v>
      </c>
      <c r="K45" s="68"/>
    </row>
    <row r="46" spans="1:11" ht="29" x14ac:dyDescent="0.35">
      <c r="A46" s="120"/>
      <c r="B46" s="122"/>
      <c r="C46" s="5" t="s">
        <v>121</v>
      </c>
      <c r="D46" s="6" t="s">
        <v>122</v>
      </c>
      <c r="E46" s="131"/>
      <c r="F46" s="131"/>
      <c r="G46" s="131"/>
      <c r="H46" s="131"/>
      <c r="I46" s="131"/>
      <c r="J46" s="131"/>
      <c r="K46" s="68"/>
    </row>
    <row r="47" spans="1:11" ht="29" x14ac:dyDescent="0.35">
      <c r="A47" s="120"/>
      <c r="B47" s="122"/>
      <c r="C47" s="5" t="s">
        <v>123</v>
      </c>
      <c r="D47" s="12" t="s">
        <v>124</v>
      </c>
      <c r="E47" s="131"/>
      <c r="F47" s="131"/>
      <c r="G47" s="131"/>
      <c r="H47" s="131"/>
      <c r="I47" s="131"/>
      <c r="J47" s="131"/>
      <c r="K47" s="68"/>
    </row>
    <row r="48" spans="1:11" x14ac:dyDescent="0.35">
      <c r="A48" s="120"/>
      <c r="B48" s="122"/>
      <c r="C48" s="5" t="s">
        <v>125</v>
      </c>
      <c r="D48" s="6" t="s">
        <v>126</v>
      </c>
      <c r="E48" s="131"/>
      <c r="F48" s="131"/>
      <c r="G48" s="131"/>
      <c r="H48" s="131"/>
      <c r="I48" s="131"/>
      <c r="J48" s="131"/>
      <c r="K48" s="68"/>
    </row>
    <row r="49" spans="1:11" ht="29" x14ac:dyDescent="0.35">
      <c r="A49" s="120"/>
      <c r="B49" s="122"/>
      <c r="C49" s="5" t="s">
        <v>127</v>
      </c>
      <c r="D49" s="9" t="s">
        <v>128</v>
      </c>
      <c r="E49" s="132"/>
      <c r="F49" s="132"/>
      <c r="G49" s="132"/>
      <c r="H49" s="132"/>
      <c r="I49" s="132"/>
      <c r="J49" s="132"/>
      <c r="K49" s="68"/>
    </row>
    <row r="50" spans="1:11" ht="29" x14ac:dyDescent="0.35">
      <c r="A50" s="119" t="s">
        <v>129</v>
      </c>
      <c r="B50" s="121" t="s">
        <v>130</v>
      </c>
      <c r="C50" s="5" t="s">
        <v>131</v>
      </c>
      <c r="D50" s="9" t="s">
        <v>132</v>
      </c>
      <c r="E50" s="26" t="s">
        <v>18</v>
      </c>
      <c r="F50" s="26" t="s">
        <v>18</v>
      </c>
      <c r="G50" s="26" t="s">
        <v>18</v>
      </c>
      <c r="H50" s="25">
        <v>500000</v>
      </c>
      <c r="I50" s="26" t="s">
        <v>18</v>
      </c>
      <c r="J50" s="26" t="s">
        <v>18</v>
      </c>
      <c r="K50" s="68" t="s">
        <v>133</v>
      </c>
    </row>
    <row r="51" spans="1:11" ht="29" x14ac:dyDescent="0.35">
      <c r="A51" s="120"/>
      <c r="B51" s="122"/>
      <c r="C51" s="5" t="s">
        <v>134</v>
      </c>
      <c r="D51" s="9" t="s">
        <v>135</v>
      </c>
      <c r="E51" s="89" t="s">
        <v>18</v>
      </c>
      <c r="F51" s="89" t="s">
        <v>18</v>
      </c>
      <c r="G51" s="89" t="s">
        <v>18</v>
      </c>
      <c r="H51" s="142">
        <v>30000</v>
      </c>
      <c r="I51" s="89" t="s">
        <v>18</v>
      </c>
      <c r="J51" s="89" t="s">
        <v>18</v>
      </c>
      <c r="K51" s="84"/>
    </row>
    <row r="52" spans="1:11" ht="29" x14ac:dyDescent="0.35">
      <c r="A52" s="120"/>
      <c r="B52" s="122"/>
      <c r="C52" s="5" t="s">
        <v>136</v>
      </c>
      <c r="D52" s="9" t="s">
        <v>137</v>
      </c>
      <c r="E52" s="89"/>
      <c r="F52" s="89"/>
      <c r="G52" s="89"/>
      <c r="H52" s="192"/>
      <c r="I52" s="89"/>
      <c r="J52" s="89"/>
      <c r="K52" s="84"/>
    </row>
    <row r="53" spans="1:11" ht="29" x14ac:dyDescent="0.35">
      <c r="A53" s="120"/>
      <c r="B53" s="122"/>
      <c r="C53" s="5" t="s">
        <v>138</v>
      </c>
      <c r="D53" s="9" t="s">
        <v>139</v>
      </c>
      <c r="E53" s="89"/>
      <c r="F53" s="89"/>
      <c r="G53" s="89"/>
      <c r="H53" s="192"/>
      <c r="I53" s="89"/>
      <c r="J53" s="89"/>
      <c r="K53" s="84"/>
    </row>
    <row r="54" spans="1:11" x14ac:dyDescent="0.35">
      <c r="A54" s="120"/>
      <c r="B54" s="122"/>
      <c r="C54" s="5" t="s">
        <v>140</v>
      </c>
      <c r="D54" s="9" t="s">
        <v>141</v>
      </c>
      <c r="E54" s="89"/>
      <c r="F54" s="89"/>
      <c r="G54" s="89"/>
      <c r="H54" s="166"/>
      <c r="I54" s="89"/>
      <c r="J54" s="89"/>
      <c r="K54" s="85"/>
    </row>
    <row r="55" spans="1:11" ht="43.5" x14ac:dyDescent="0.35">
      <c r="A55" s="102" t="s">
        <v>142</v>
      </c>
      <c r="B55" s="104" t="s">
        <v>143</v>
      </c>
      <c r="C55" s="5" t="s">
        <v>144</v>
      </c>
      <c r="D55" s="9" t="s">
        <v>145</v>
      </c>
      <c r="E55" s="26" t="s">
        <v>18</v>
      </c>
      <c r="F55" s="26" t="s">
        <v>18</v>
      </c>
      <c r="G55" s="26" t="s">
        <v>18</v>
      </c>
      <c r="H55" s="25">
        <v>10000</v>
      </c>
      <c r="I55" s="26" t="s">
        <v>18</v>
      </c>
      <c r="J55" s="47" t="s">
        <v>18</v>
      </c>
      <c r="K55" s="69"/>
    </row>
    <row r="56" spans="1:11" ht="87.5" thickBot="1" x14ac:dyDescent="0.4">
      <c r="A56" s="103"/>
      <c r="B56" s="105"/>
      <c r="C56" s="34" t="s">
        <v>146</v>
      </c>
      <c r="D56" s="35" t="s">
        <v>147</v>
      </c>
      <c r="E56" s="36" t="s">
        <v>18</v>
      </c>
      <c r="F56" s="36" t="s">
        <v>18</v>
      </c>
      <c r="G56" s="36" t="s">
        <v>18</v>
      </c>
      <c r="H56" s="36" t="s">
        <v>18</v>
      </c>
      <c r="I56" s="36" t="s">
        <v>18</v>
      </c>
      <c r="J56" s="48" t="s">
        <v>18</v>
      </c>
      <c r="K56" s="58" t="s">
        <v>113</v>
      </c>
    </row>
    <row r="57" spans="1:11" ht="15" thickTop="1" x14ac:dyDescent="0.35">
      <c r="A57" s="167" t="s">
        <v>42</v>
      </c>
      <c r="B57" s="168"/>
      <c r="C57" s="168"/>
      <c r="D57" s="169"/>
      <c r="E57" s="38">
        <f>SUM(E45:E56)</f>
        <v>0</v>
      </c>
      <c r="F57" s="38">
        <f t="shared" ref="F57:J57" si="3">SUM(F45:F56)</f>
        <v>0</v>
      </c>
      <c r="G57" s="38">
        <f t="shared" si="3"/>
        <v>0</v>
      </c>
      <c r="H57" s="38">
        <f t="shared" si="3"/>
        <v>940000</v>
      </c>
      <c r="I57" s="38">
        <f t="shared" si="3"/>
        <v>0</v>
      </c>
      <c r="J57" s="38">
        <f t="shared" si="3"/>
        <v>0</v>
      </c>
      <c r="K57" s="62"/>
    </row>
    <row r="58" spans="1:11" ht="15" thickBot="1" x14ac:dyDescent="0.4">
      <c r="A58" s="170" t="s">
        <v>43</v>
      </c>
      <c r="B58" s="171"/>
      <c r="C58" s="171"/>
      <c r="D58" s="172"/>
      <c r="E58" s="173">
        <f>SUM(E45:J56)</f>
        <v>940000</v>
      </c>
      <c r="F58" s="174"/>
      <c r="G58" s="174"/>
      <c r="H58" s="174"/>
      <c r="I58" s="174"/>
      <c r="J58" s="175"/>
      <c r="K58" s="67"/>
    </row>
    <row r="59" spans="1:11" s="1" customFormat="1" ht="30" customHeight="1" x14ac:dyDescent="0.35">
      <c r="A59" s="55" t="s">
        <v>1</v>
      </c>
      <c r="B59" s="127" t="s">
        <v>148</v>
      </c>
      <c r="C59" s="128"/>
      <c r="D59" s="128"/>
      <c r="E59" s="96" t="s">
        <v>3</v>
      </c>
      <c r="F59" s="96" t="s">
        <v>4</v>
      </c>
      <c r="G59" s="151" t="s">
        <v>5</v>
      </c>
      <c r="H59" s="151" t="s">
        <v>6</v>
      </c>
      <c r="I59" s="151" t="s">
        <v>7</v>
      </c>
      <c r="J59" s="151" t="s">
        <v>8</v>
      </c>
      <c r="K59" s="161" t="s">
        <v>9</v>
      </c>
    </row>
    <row r="60" spans="1:11" ht="29" x14ac:dyDescent="0.35">
      <c r="A60" s="56" t="s">
        <v>149</v>
      </c>
      <c r="B60" s="149" t="s">
        <v>150</v>
      </c>
      <c r="C60" s="149"/>
      <c r="D60" s="150"/>
      <c r="E60" s="159"/>
      <c r="F60" s="97"/>
      <c r="G60" s="152"/>
      <c r="H60" s="97"/>
      <c r="I60" s="152"/>
      <c r="J60" s="152"/>
      <c r="K60" s="162"/>
    </row>
    <row r="61" spans="1:11" ht="15" customHeight="1" x14ac:dyDescent="0.35">
      <c r="A61" s="123" t="s">
        <v>12</v>
      </c>
      <c r="B61" s="124"/>
      <c r="C61" s="125" t="s">
        <v>13</v>
      </c>
      <c r="D61" s="126"/>
      <c r="E61" s="160"/>
      <c r="F61" s="98"/>
      <c r="G61" s="153"/>
      <c r="H61" s="98"/>
      <c r="I61" s="153"/>
      <c r="J61" s="153"/>
      <c r="K61" s="163"/>
    </row>
    <row r="62" spans="1:11" x14ac:dyDescent="0.35">
      <c r="A62" s="119" t="s">
        <v>151</v>
      </c>
      <c r="B62" s="121" t="s">
        <v>152</v>
      </c>
      <c r="C62" s="5" t="s">
        <v>153</v>
      </c>
      <c r="D62" s="6" t="s">
        <v>154</v>
      </c>
      <c r="E62" s="32">
        <f>3000000-40000</f>
        <v>2960000</v>
      </c>
      <c r="F62" s="32" t="s">
        <v>18</v>
      </c>
      <c r="G62" s="32" t="s">
        <v>18</v>
      </c>
      <c r="H62" s="32">
        <v>300000</v>
      </c>
      <c r="I62" s="32" t="s">
        <v>18</v>
      </c>
      <c r="J62" s="52" t="s">
        <v>18</v>
      </c>
      <c r="K62" s="78"/>
    </row>
    <row r="63" spans="1:11" x14ac:dyDescent="0.35">
      <c r="A63" s="120"/>
      <c r="B63" s="122"/>
      <c r="C63" s="5" t="s">
        <v>155</v>
      </c>
      <c r="D63" s="6" t="s">
        <v>156</v>
      </c>
      <c r="E63" s="32">
        <v>650000</v>
      </c>
      <c r="F63" s="32" t="s">
        <v>18</v>
      </c>
      <c r="G63" s="32" t="s">
        <v>18</v>
      </c>
      <c r="H63" s="32">
        <v>15000</v>
      </c>
      <c r="I63" s="32" t="s">
        <v>18</v>
      </c>
      <c r="J63" s="52" t="s">
        <v>18</v>
      </c>
      <c r="K63" s="78"/>
    </row>
    <row r="64" spans="1:11" x14ac:dyDescent="0.35">
      <c r="A64" s="120"/>
      <c r="B64" s="122"/>
      <c r="C64" s="5" t="s">
        <v>157</v>
      </c>
      <c r="D64" s="6" t="s">
        <v>158</v>
      </c>
      <c r="E64" s="32">
        <f>700000-20000</f>
        <v>680000</v>
      </c>
      <c r="F64" s="32" t="s">
        <v>18</v>
      </c>
      <c r="G64" s="32" t="s">
        <v>18</v>
      </c>
      <c r="H64" s="32" t="s">
        <v>18</v>
      </c>
      <c r="I64" s="32" t="s">
        <v>18</v>
      </c>
      <c r="J64" s="52" t="s">
        <v>18</v>
      </c>
      <c r="K64" s="78"/>
    </row>
    <row r="65" spans="1:11" x14ac:dyDescent="0.35">
      <c r="A65" s="120"/>
      <c r="B65" s="122"/>
      <c r="C65" s="5" t="s">
        <v>159</v>
      </c>
      <c r="D65" s="6" t="s">
        <v>160</v>
      </c>
      <c r="E65" s="32">
        <f>450000-20000</f>
        <v>430000</v>
      </c>
      <c r="F65" s="32" t="s">
        <v>18</v>
      </c>
      <c r="G65" s="32" t="s">
        <v>18</v>
      </c>
      <c r="H65" s="32" t="s">
        <v>18</v>
      </c>
      <c r="I65" s="32" t="s">
        <v>18</v>
      </c>
      <c r="J65" s="52" t="s">
        <v>18</v>
      </c>
      <c r="K65" s="78"/>
    </row>
    <row r="66" spans="1:11" x14ac:dyDescent="0.35">
      <c r="A66" s="120"/>
      <c r="B66" s="122"/>
      <c r="C66" s="5" t="s">
        <v>161</v>
      </c>
      <c r="D66" s="6" t="s">
        <v>162</v>
      </c>
      <c r="E66" s="32">
        <v>250000</v>
      </c>
      <c r="F66" s="32" t="s">
        <v>18</v>
      </c>
      <c r="G66" s="32" t="s">
        <v>18</v>
      </c>
      <c r="H66" s="32" t="s">
        <v>18</v>
      </c>
      <c r="I66" s="32" t="s">
        <v>18</v>
      </c>
      <c r="J66" s="52" t="s">
        <v>18</v>
      </c>
      <c r="K66" s="78"/>
    </row>
    <row r="67" spans="1:11" x14ac:dyDescent="0.35">
      <c r="A67" s="120"/>
      <c r="B67" s="122"/>
      <c r="C67" s="5" t="s">
        <v>163</v>
      </c>
      <c r="D67" s="6" t="s">
        <v>164</v>
      </c>
      <c r="E67" s="32">
        <v>90000</v>
      </c>
      <c r="F67" s="32" t="s">
        <v>18</v>
      </c>
      <c r="G67" s="32" t="s">
        <v>18</v>
      </c>
      <c r="H67" s="32">
        <v>1000</v>
      </c>
      <c r="I67" s="32" t="s">
        <v>18</v>
      </c>
      <c r="J67" s="52">
        <v>140000</v>
      </c>
      <c r="K67" s="78"/>
    </row>
    <row r="68" spans="1:11" ht="29" x14ac:dyDescent="0.35">
      <c r="A68" s="120"/>
      <c r="B68" s="122"/>
      <c r="C68" s="5" t="s">
        <v>165</v>
      </c>
      <c r="D68" s="9" t="s">
        <v>166</v>
      </c>
      <c r="E68" s="32" t="s">
        <v>18</v>
      </c>
      <c r="F68" s="32" t="s">
        <v>18</v>
      </c>
      <c r="G68" s="32">
        <v>3000000</v>
      </c>
      <c r="H68" s="32">
        <v>2000000</v>
      </c>
      <c r="I68" s="32" t="s">
        <v>18</v>
      </c>
      <c r="J68" s="52" t="s">
        <v>18</v>
      </c>
      <c r="K68" s="82" t="s">
        <v>167</v>
      </c>
    </row>
    <row r="69" spans="1:11" x14ac:dyDescent="0.35">
      <c r="A69" s="119" t="s">
        <v>168</v>
      </c>
      <c r="B69" s="121" t="s">
        <v>169</v>
      </c>
      <c r="C69" s="5" t="s">
        <v>170</v>
      </c>
      <c r="D69" s="9" t="s">
        <v>171</v>
      </c>
      <c r="E69" s="32" t="s">
        <v>18</v>
      </c>
      <c r="F69" s="32">
        <v>1470150</v>
      </c>
      <c r="G69" s="32" t="s">
        <v>18</v>
      </c>
      <c r="H69" s="32" t="s">
        <v>18</v>
      </c>
      <c r="I69" s="32" t="s">
        <v>18</v>
      </c>
      <c r="J69" s="52" t="s">
        <v>18</v>
      </c>
      <c r="K69" s="78"/>
    </row>
    <row r="70" spans="1:11" x14ac:dyDescent="0.35">
      <c r="A70" s="120"/>
      <c r="B70" s="136"/>
      <c r="C70" s="5" t="s">
        <v>172</v>
      </c>
      <c r="D70" s="9" t="s">
        <v>173</v>
      </c>
      <c r="E70" s="32" t="s">
        <v>18</v>
      </c>
      <c r="F70" s="32">
        <v>2800000</v>
      </c>
      <c r="G70" s="32" t="s">
        <v>18</v>
      </c>
      <c r="H70" s="32" t="s">
        <v>18</v>
      </c>
      <c r="I70" s="32" t="s">
        <v>18</v>
      </c>
      <c r="J70" s="52" t="s">
        <v>18</v>
      </c>
      <c r="K70" s="78"/>
    </row>
    <row r="71" spans="1:11" x14ac:dyDescent="0.35">
      <c r="A71" s="119" t="s">
        <v>174</v>
      </c>
      <c r="B71" s="121" t="s">
        <v>175</v>
      </c>
      <c r="C71" s="5" t="s">
        <v>176</v>
      </c>
      <c r="D71" s="9" t="s">
        <v>177</v>
      </c>
      <c r="E71" s="50">
        <v>110000</v>
      </c>
      <c r="F71" s="32" t="s">
        <v>18</v>
      </c>
      <c r="G71" s="32">
        <v>610000</v>
      </c>
      <c r="H71" s="32">
        <v>30000</v>
      </c>
      <c r="I71" s="32">
        <v>1000000</v>
      </c>
      <c r="J71" s="32">
        <v>1000000</v>
      </c>
      <c r="K71" s="78"/>
    </row>
    <row r="72" spans="1:11" x14ac:dyDescent="0.35">
      <c r="A72" s="120"/>
      <c r="B72" s="122"/>
      <c r="C72" s="5" t="s">
        <v>178</v>
      </c>
      <c r="D72" s="8" t="s">
        <v>179</v>
      </c>
      <c r="E72" s="32" t="s">
        <v>18</v>
      </c>
      <c r="F72" s="32" t="s">
        <v>18</v>
      </c>
      <c r="G72" s="32">
        <v>1000000</v>
      </c>
      <c r="H72" s="32" t="s">
        <v>18</v>
      </c>
      <c r="I72" s="32">
        <v>40000</v>
      </c>
      <c r="J72" s="32" t="s">
        <v>18</v>
      </c>
      <c r="K72" s="78"/>
    </row>
    <row r="73" spans="1:11" x14ac:dyDescent="0.35">
      <c r="A73" s="120"/>
      <c r="B73" s="122"/>
      <c r="C73" s="5" t="s">
        <v>180</v>
      </c>
      <c r="D73" s="8" t="s">
        <v>181</v>
      </c>
      <c r="E73" s="32" t="s">
        <v>18</v>
      </c>
      <c r="F73" s="32" t="s">
        <v>18</v>
      </c>
      <c r="G73" s="32">
        <v>300000</v>
      </c>
      <c r="H73" s="32" t="s">
        <v>18</v>
      </c>
      <c r="I73" s="32">
        <v>2000000</v>
      </c>
      <c r="J73" s="32">
        <v>3000000</v>
      </c>
      <c r="K73" s="78"/>
    </row>
    <row r="74" spans="1:11" x14ac:dyDescent="0.35">
      <c r="A74" s="137"/>
      <c r="B74" s="136"/>
      <c r="C74" s="5" t="s">
        <v>182</v>
      </c>
      <c r="D74" s="7" t="s">
        <v>183</v>
      </c>
      <c r="E74" s="32" t="s">
        <v>18</v>
      </c>
      <c r="F74" s="32" t="s">
        <v>18</v>
      </c>
      <c r="G74" s="32" t="s">
        <v>18</v>
      </c>
      <c r="H74" s="32">
        <v>5000</v>
      </c>
      <c r="I74" s="32" t="s">
        <v>18</v>
      </c>
      <c r="J74" s="32" t="s">
        <v>18</v>
      </c>
      <c r="K74" s="78"/>
    </row>
    <row r="75" spans="1:11" x14ac:dyDescent="0.35">
      <c r="A75" s="119" t="s">
        <v>184</v>
      </c>
      <c r="B75" s="154" t="s">
        <v>185</v>
      </c>
      <c r="C75" s="5" t="s">
        <v>186</v>
      </c>
      <c r="D75" s="11" t="s">
        <v>187</v>
      </c>
      <c r="E75" s="133">
        <v>20000</v>
      </c>
      <c r="F75" s="133" t="s">
        <v>18</v>
      </c>
      <c r="G75" s="133" t="s">
        <v>18</v>
      </c>
      <c r="H75" s="133" t="s">
        <v>18</v>
      </c>
      <c r="I75" s="133" t="s">
        <v>18</v>
      </c>
      <c r="J75" s="133" t="s">
        <v>18</v>
      </c>
      <c r="K75" s="193"/>
    </row>
    <row r="76" spans="1:11" ht="29" x14ac:dyDescent="0.35">
      <c r="A76" s="120"/>
      <c r="B76" s="155"/>
      <c r="C76" s="5" t="s">
        <v>188</v>
      </c>
      <c r="D76" s="11" t="s">
        <v>189</v>
      </c>
      <c r="E76" s="134"/>
      <c r="F76" s="134"/>
      <c r="G76" s="134"/>
      <c r="H76" s="134"/>
      <c r="I76" s="134"/>
      <c r="J76" s="134"/>
      <c r="K76" s="193"/>
    </row>
    <row r="77" spans="1:11" ht="34.5" customHeight="1" x14ac:dyDescent="0.35">
      <c r="A77" s="137"/>
      <c r="B77" s="156"/>
      <c r="C77" s="5" t="s">
        <v>190</v>
      </c>
      <c r="D77" s="11" t="s">
        <v>191</v>
      </c>
      <c r="E77" s="135"/>
      <c r="F77" s="135"/>
      <c r="G77" s="135"/>
      <c r="H77" s="135"/>
      <c r="I77" s="135"/>
      <c r="J77" s="135"/>
      <c r="K77" s="194"/>
    </row>
    <row r="78" spans="1:11" ht="29" x14ac:dyDescent="0.35">
      <c r="A78" s="57" t="s">
        <v>192</v>
      </c>
      <c r="B78" s="30" t="s">
        <v>193</v>
      </c>
      <c r="C78" s="5" t="s">
        <v>194</v>
      </c>
      <c r="D78" s="9" t="s">
        <v>195</v>
      </c>
      <c r="E78" s="32" t="s">
        <v>18</v>
      </c>
      <c r="F78" s="32" t="s">
        <v>18</v>
      </c>
      <c r="G78" s="32" t="s">
        <v>18</v>
      </c>
      <c r="H78" s="32">
        <v>8000</v>
      </c>
      <c r="I78" s="32" t="s">
        <v>18</v>
      </c>
      <c r="J78" s="32" t="s">
        <v>18</v>
      </c>
      <c r="K78" s="80"/>
    </row>
    <row r="79" spans="1:11" x14ac:dyDescent="0.35">
      <c r="A79" s="119" t="s">
        <v>196</v>
      </c>
      <c r="B79" s="121" t="s">
        <v>197</v>
      </c>
      <c r="C79" s="5" t="s">
        <v>198</v>
      </c>
      <c r="D79" s="9" t="s">
        <v>199</v>
      </c>
      <c r="E79" s="32" t="s">
        <v>18</v>
      </c>
      <c r="F79" s="53">
        <v>336000</v>
      </c>
      <c r="G79" s="32" t="s">
        <v>18</v>
      </c>
      <c r="H79" s="32" t="s">
        <v>18</v>
      </c>
      <c r="I79" s="32" t="s">
        <v>18</v>
      </c>
      <c r="J79" s="32" t="s">
        <v>18</v>
      </c>
      <c r="K79" s="58" t="s">
        <v>200</v>
      </c>
    </row>
    <row r="80" spans="1:11" x14ac:dyDescent="0.35">
      <c r="A80" s="120"/>
      <c r="B80" s="122"/>
      <c r="C80" s="5" t="s">
        <v>201</v>
      </c>
      <c r="D80" s="9" t="s">
        <v>202</v>
      </c>
      <c r="E80" s="32" t="s">
        <v>18</v>
      </c>
      <c r="F80" s="53">
        <v>57600</v>
      </c>
      <c r="G80" s="32" t="s">
        <v>18</v>
      </c>
      <c r="H80" s="32" t="s">
        <v>18</v>
      </c>
      <c r="I80" s="32" t="s">
        <v>18</v>
      </c>
      <c r="J80" s="32" t="s">
        <v>18</v>
      </c>
      <c r="K80" s="58" t="s">
        <v>203</v>
      </c>
    </row>
    <row r="81" spans="1:11" ht="29" x14ac:dyDescent="0.35">
      <c r="A81" s="120"/>
      <c r="B81" s="122"/>
      <c r="C81" s="5" t="s">
        <v>204</v>
      </c>
      <c r="D81" s="7" t="s">
        <v>205</v>
      </c>
      <c r="E81" s="32" t="s">
        <v>18</v>
      </c>
      <c r="F81" s="53">
        <v>198000</v>
      </c>
      <c r="G81" s="32">
        <v>600000</v>
      </c>
      <c r="H81" s="32" t="s">
        <v>18</v>
      </c>
      <c r="I81" s="32" t="s">
        <v>18</v>
      </c>
      <c r="J81" s="32" t="s">
        <v>18</v>
      </c>
      <c r="K81" s="58" t="s">
        <v>206</v>
      </c>
    </row>
    <row r="82" spans="1:11" ht="29" x14ac:dyDescent="0.35">
      <c r="A82" s="120"/>
      <c r="B82" s="122"/>
      <c r="C82" s="5" t="s">
        <v>207</v>
      </c>
      <c r="D82" s="8" t="s">
        <v>208</v>
      </c>
      <c r="E82" s="32" t="s">
        <v>18</v>
      </c>
      <c r="F82" s="32" t="s">
        <v>18</v>
      </c>
      <c r="G82" s="32">
        <v>7000000</v>
      </c>
      <c r="H82" s="32">
        <v>3000000</v>
      </c>
      <c r="I82" s="32" t="s">
        <v>18</v>
      </c>
      <c r="J82" s="32" t="s">
        <v>18</v>
      </c>
      <c r="K82" s="82" t="s">
        <v>167</v>
      </c>
    </row>
    <row r="83" spans="1:11" ht="43.5" x14ac:dyDescent="0.35">
      <c r="A83" s="120"/>
      <c r="B83" s="122"/>
      <c r="C83" s="5" t="s">
        <v>209</v>
      </c>
      <c r="D83" s="7" t="s">
        <v>210</v>
      </c>
      <c r="E83" s="32" t="s">
        <v>18</v>
      </c>
      <c r="F83" s="32">
        <v>96000</v>
      </c>
      <c r="G83" s="32" t="s">
        <v>18</v>
      </c>
      <c r="H83" s="32" t="s">
        <v>18</v>
      </c>
      <c r="I83" s="32" t="s">
        <v>18</v>
      </c>
      <c r="J83" s="32" t="s">
        <v>18</v>
      </c>
      <c r="K83" s="58" t="s">
        <v>211</v>
      </c>
    </row>
    <row r="84" spans="1:11" x14ac:dyDescent="0.35">
      <c r="A84" s="59" t="s">
        <v>212</v>
      </c>
      <c r="B84" s="27" t="s">
        <v>213</v>
      </c>
      <c r="C84" s="5" t="s">
        <v>214</v>
      </c>
      <c r="D84" s="9" t="s">
        <v>215</v>
      </c>
      <c r="E84" s="32" t="s">
        <v>18</v>
      </c>
      <c r="F84" s="32" t="s">
        <v>18</v>
      </c>
      <c r="G84" s="32" t="s">
        <v>18</v>
      </c>
      <c r="H84" s="32" t="s">
        <v>18</v>
      </c>
      <c r="I84" s="32" t="s">
        <v>18</v>
      </c>
      <c r="J84" s="32" t="s">
        <v>18</v>
      </c>
      <c r="K84" s="80"/>
    </row>
    <row r="85" spans="1:11" ht="29.5" thickBot="1" x14ac:dyDescent="0.4">
      <c r="A85" s="60" t="s">
        <v>216</v>
      </c>
      <c r="B85" s="42" t="s">
        <v>217</v>
      </c>
      <c r="C85" s="34" t="s">
        <v>218</v>
      </c>
      <c r="D85" s="43" t="s">
        <v>217</v>
      </c>
      <c r="E85" s="54" t="s">
        <v>18</v>
      </c>
      <c r="F85" s="54" t="s">
        <v>18</v>
      </c>
      <c r="G85" s="51">
        <v>400000</v>
      </c>
      <c r="H85" s="54" t="s">
        <v>18</v>
      </c>
      <c r="I85" s="54" t="s">
        <v>18</v>
      </c>
      <c r="J85" s="54" t="s">
        <v>18</v>
      </c>
      <c r="K85" s="81"/>
    </row>
    <row r="86" spans="1:11" ht="15" thickTop="1" x14ac:dyDescent="0.35">
      <c r="A86" s="167" t="s">
        <v>42</v>
      </c>
      <c r="B86" s="168"/>
      <c r="C86" s="168"/>
      <c r="D86" s="169"/>
      <c r="E86" s="38">
        <f>SUM(E62:E85)</f>
        <v>5190000</v>
      </c>
      <c r="F86" s="38">
        <f t="shared" ref="F86:J86" si="4">SUM(F62:F85)</f>
        <v>4957750</v>
      </c>
      <c r="G86" s="38">
        <f t="shared" si="4"/>
        <v>12910000</v>
      </c>
      <c r="H86" s="38">
        <f t="shared" si="4"/>
        <v>5359000</v>
      </c>
      <c r="I86" s="38">
        <f t="shared" si="4"/>
        <v>3040000</v>
      </c>
      <c r="J86" s="38">
        <f t="shared" si="4"/>
        <v>4140000</v>
      </c>
      <c r="K86" s="73"/>
    </row>
    <row r="87" spans="1:11" ht="15" thickBot="1" x14ac:dyDescent="0.4">
      <c r="A87" s="170" t="s">
        <v>43</v>
      </c>
      <c r="B87" s="171"/>
      <c r="C87" s="171"/>
      <c r="D87" s="172"/>
      <c r="E87" s="173">
        <f>SUM(E62:J85)</f>
        <v>35596750</v>
      </c>
      <c r="F87" s="174"/>
      <c r="G87" s="174"/>
      <c r="H87" s="174"/>
      <c r="I87" s="174"/>
      <c r="J87" s="175"/>
      <c r="K87" s="67"/>
    </row>
    <row r="88" spans="1:11" s="1" customFormat="1" ht="30" customHeight="1" x14ac:dyDescent="0.35">
      <c r="A88" s="55" t="s">
        <v>1</v>
      </c>
      <c r="B88" s="127" t="s">
        <v>219</v>
      </c>
      <c r="C88" s="128"/>
      <c r="D88" s="129"/>
      <c r="E88" s="96" t="s">
        <v>3</v>
      </c>
      <c r="F88" s="96" t="s">
        <v>4</v>
      </c>
      <c r="G88" s="151" t="s">
        <v>5</v>
      </c>
      <c r="H88" s="151" t="s">
        <v>6</v>
      </c>
      <c r="I88" s="151" t="s">
        <v>7</v>
      </c>
      <c r="J88" s="151" t="s">
        <v>8</v>
      </c>
      <c r="K88" s="161" t="s">
        <v>9</v>
      </c>
    </row>
    <row r="89" spans="1:11" ht="29" x14ac:dyDescent="0.35">
      <c r="A89" s="56" t="s">
        <v>220</v>
      </c>
      <c r="B89" s="150" t="s">
        <v>221</v>
      </c>
      <c r="C89" s="157"/>
      <c r="D89" s="158"/>
      <c r="E89" s="159"/>
      <c r="F89" s="97"/>
      <c r="G89" s="152"/>
      <c r="H89" s="97"/>
      <c r="I89" s="152"/>
      <c r="J89" s="152"/>
      <c r="K89" s="162"/>
    </row>
    <row r="90" spans="1:11" ht="15" customHeight="1" x14ac:dyDescent="0.35">
      <c r="A90" s="123" t="s">
        <v>12</v>
      </c>
      <c r="B90" s="124"/>
      <c r="C90" s="125" t="s">
        <v>13</v>
      </c>
      <c r="D90" s="126"/>
      <c r="E90" s="160"/>
      <c r="F90" s="98"/>
      <c r="G90" s="153"/>
      <c r="H90" s="98"/>
      <c r="I90" s="153"/>
      <c r="J90" s="153"/>
      <c r="K90" s="162"/>
    </row>
    <row r="91" spans="1:11" ht="29" x14ac:dyDescent="0.35">
      <c r="A91" s="119" t="s">
        <v>222</v>
      </c>
      <c r="B91" s="121" t="s">
        <v>223</v>
      </c>
      <c r="C91" s="5" t="s">
        <v>224</v>
      </c>
      <c r="D91" s="6" t="s">
        <v>225</v>
      </c>
      <c r="E91" s="90" t="s">
        <v>18</v>
      </c>
      <c r="F91" s="90" t="s">
        <v>18</v>
      </c>
      <c r="G91" s="90" t="s">
        <v>18</v>
      </c>
      <c r="H91" s="142" t="s">
        <v>18</v>
      </c>
      <c r="I91" s="90" t="s">
        <v>18</v>
      </c>
      <c r="J91" s="188" t="s">
        <v>18</v>
      </c>
      <c r="K91" s="106" t="s">
        <v>226</v>
      </c>
    </row>
    <row r="92" spans="1:11" ht="29" x14ac:dyDescent="0.35">
      <c r="A92" s="120"/>
      <c r="B92" s="122"/>
      <c r="C92" s="5" t="s">
        <v>227</v>
      </c>
      <c r="D92" s="6" t="s">
        <v>228</v>
      </c>
      <c r="E92" s="95"/>
      <c r="F92" s="95"/>
      <c r="G92" s="95"/>
      <c r="H92" s="192"/>
      <c r="I92" s="95"/>
      <c r="J92" s="189"/>
      <c r="K92" s="107"/>
    </row>
    <row r="93" spans="1:11" x14ac:dyDescent="0.35">
      <c r="A93" s="120"/>
      <c r="B93" s="122"/>
      <c r="C93" s="5" t="s">
        <v>229</v>
      </c>
      <c r="D93" s="6" t="s">
        <v>230</v>
      </c>
      <c r="E93" s="95"/>
      <c r="F93" s="95"/>
      <c r="G93" s="95"/>
      <c r="H93" s="192"/>
      <c r="I93" s="95"/>
      <c r="J93" s="189"/>
      <c r="K93" s="107"/>
    </row>
    <row r="94" spans="1:11" ht="29" x14ac:dyDescent="0.35">
      <c r="A94" s="119" t="s">
        <v>231</v>
      </c>
      <c r="B94" s="121" t="s">
        <v>232</v>
      </c>
      <c r="C94" s="5" t="s">
        <v>233</v>
      </c>
      <c r="D94" s="9" t="s">
        <v>234</v>
      </c>
      <c r="E94" s="95"/>
      <c r="F94" s="95"/>
      <c r="G94" s="95"/>
      <c r="H94" s="192"/>
      <c r="I94" s="95"/>
      <c r="J94" s="189"/>
      <c r="K94" s="107"/>
    </row>
    <row r="95" spans="1:11" ht="29" x14ac:dyDescent="0.35">
      <c r="A95" s="120"/>
      <c r="B95" s="122"/>
      <c r="C95" s="5" t="s">
        <v>235</v>
      </c>
      <c r="D95" s="9" t="s">
        <v>236</v>
      </c>
      <c r="E95" s="91"/>
      <c r="F95" s="91"/>
      <c r="G95" s="91"/>
      <c r="H95" s="166"/>
      <c r="I95" s="91"/>
      <c r="J95" s="190"/>
      <c r="K95" s="108"/>
    </row>
    <row r="96" spans="1:11" x14ac:dyDescent="0.35">
      <c r="A96" s="102" t="s">
        <v>237</v>
      </c>
      <c r="B96" s="104" t="s">
        <v>238</v>
      </c>
      <c r="C96" s="5" t="s">
        <v>239</v>
      </c>
      <c r="D96" s="9" t="s">
        <v>240</v>
      </c>
      <c r="E96" s="90" t="s">
        <v>18</v>
      </c>
      <c r="F96" s="90" t="s">
        <v>18</v>
      </c>
      <c r="G96" s="142">
        <v>33000</v>
      </c>
      <c r="H96" s="142" t="s">
        <v>18</v>
      </c>
      <c r="I96" s="142" t="s">
        <v>18</v>
      </c>
      <c r="J96" s="142" t="s">
        <v>18</v>
      </c>
      <c r="K96" s="118"/>
    </row>
    <row r="97" spans="1:11" ht="29" x14ac:dyDescent="0.35">
      <c r="A97" s="102"/>
      <c r="B97" s="104"/>
      <c r="C97" s="5" t="s">
        <v>241</v>
      </c>
      <c r="D97" s="10" t="s">
        <v>242</v>
      </c>
      <c r="E97" s="91"/>
      <c r="F97" s="91"/>
      <c r="G97" s="166"/>
      <c r="H97" s="166"/>
      <c r="I97" s="166"/>
      <c r="J97" s="166"/>
      <c r="K97" s="85"/>
    </row>
    <row r="98" spans="1:11" ht="43.5" x14ac:dyDescent="0.35">
      <c r="A98" s="57" t="s">
        <v>243</v>
      </c>
      <c r="B98" s="30" t="s">
        <v>244</v>
      </c>
      <c r="C98" s="20" t="s">
        <v>245</v>
      </c>
      <c r="D98" s="21" t="s">
        <v>246</v>
      </c>
      <c r="E98" s="29" t="s">
        <v>18</v>
      </c>
      <c r="F98" s="29" t="s">
        <v>18</v>
      </c>
      <c r="G98" s="33">
        <v>100000</v>
      </c>
      <c r="H98" s="29" t="s">
        <v>18</v>
      </c>
      <c r="I98" s="29" t="s">
        <v>18</v>
      </c>
      <c r="J98" s="29" t="s">
        <v>18</v>
      </c>
      <c r="K98" s="75" t="s">
        <v>247</v>
      </c>
    </row>
    <row r="99" spans="1:11" ht="30" customHeight="1" x14ac:dyDescent="0.35">
      <c r="A99" s="102" t="s">
        <v>248</v>
      </c>
      <c r="B99" s="104" t="s">
        <v>249</v>
      </c>
      <c r="C99" s="5" t="s">
        <v>250</v>
      </c>
      <c r="D99" s="22" t="s">
        <v>251</v>
      </c>
      <c r="E99" s="29" t="s">
        <v>18</v>
      </c>
      <c r="F99" s="29" t="s">
        <v>18</v>
      </c>
      <c r="G99" s="24" t="s">
        <v>18</v>
      </c>
      <c r="H99" s="29" t="s">
        <v>18</v>
      </c>
      <c r="I99" s="29" t="s">
        <v>18</v>
      </c>
      <c r="J99" s="29" t="s">
        <v>18</v>
      </c>
      <c r="K99" s="76"/>
    </row>
    <row r="100" spans="1:11" ht="25.5" customHeight="1" thickBot="1" x14ac:dyDescent="0.4">
      <c r="A100" s="103"/>
      <c r="B100" s="105"/>
      <c r="C100" s="34" t="s">
        <v>253</v>
      </c>
      <c r="D100" s="43" t="s">
        <v>254</v>
      </c>
      <c r="E100" s="36" t="s">
        <v>18</v>
      </c>
      <c r="F100" s="36" t="s">
        <v>18</v>
      </c>
      <c r="G100" s="44">
        <v>100000</v>
      </c>
      <c r="H100" s="36" t="s">
        <v>18</v>
      </c>
      <c r="I100" s="36" t="s">
        <v>18</v>
      </c>
      <c r="J100" s="36" t="s">
        <v>18</v>
      </c>
      <c r="K100" s="77" t="s">
        <v>247</v>
      </c>
    </row>
    <row r="101" spans="1:11" ht="25.5" customHeight="1" thickTop="1" x14ac:dyDescent="0.35">
      <c r="A101" s="167" t="s">
        <v>42</v>
      </c>
      <c r="B101" s="168"/>
      <c r="C101" s="168"/>
      <c r="D101" s="169"/>
      <c r="E101" s="38">
        <f>SUM(E91:E100)</f>
        <v>0</v>
      </c>
      <c r="F101" s="38">
        <f t="shared" ref="F101:J101" si="5">SUM(F91:F100)</f>
        <v>0</v>
      </c>
      <c r="G101" s="38">
        <f t="shared" si="5"/>
        <v>233000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73"/>
    </row>
    <row r="102" spans="1:11" ht="15" thickBot="1" x14ac:dyDescent="0.4">
      <c r="A102" s="170" t="s">
        <v>43</v>
      </c>
      <c r="B102" s="171"/>
      <c r="C102" s="171"/>
      <c r="D102" s="172"/>
      <c r="E102" s="173">
        <f>SUM(E91:J100)</f>
        <v>233000</v>
      </c>
      <c r="F102" s="174"/>
      <c r="G102" s="174"/>
      <c r="H102" s="174"/>
      <c r="I102" s="174"/>
      <c r="J102" s="175"/>
      <c r="K102" s="67"/>
    </row>
    <row r="103" spans="1:11" ht="58.5" thickBot="1" x14ac:dyDescent="0.4">
      <c r="A103" s="16" t="s">
        <v>255</v>
      </c>
      <c r="B103" s="17" t="s">
        <v>256</v>
      </c>
      <c r="D103" s="74" t="s">
        <v>257</v>
      </c>
      <c r="E103" s="176">
        <f>E102+E87+E58+E41+E29+E13</f>
        <v>39222401</v>
      </c>
      <c r="F103" s="176"/>
      <c r="G103" s="176"/>
      <c r="H103" s="176"/>
      <c r="I103" s="176"/>
      <c r="J103" s="177"/>
    </row>
    <row r="104" spans="1:11" ht="43.5" x14ac:dyDescent="0.35">
      <c r="B104" s="17" t="s">
        <v>258</v>
      </c>
      <c r="D104" s="19"/>
    </row>
    <row r="105" spans="1:11" ht="72.5" x14ac:dyDescent="0.35">
      <c r="B105" s="17" t="s">
        <v>259</v>
      </c>
      <c r="D105" s="18"/>
    </row>
    <row r="106" spans="1:11" ht="43.5" x14ac:dyDescent="0.35">
      <c r="B106" s="17" t="s">
        <v>260</v>
      </c>
    </row>
  </sheetData>
  <mergeCells count="195">
    <mergeCell ref="A101:D101"/>
    <mergeCell ref="A102:D102"/>
    <mergeCell ref="E102:J102"/>
    <mergeCell ref="E103:J103"/>
    <mergeCell ref="A40:D40"/>
    <mergeCell ref="A41:D41"/>
    <mergeCell ref="E41:J41"/>
    <mergeCell ref="A57:D57"/>
    <mergeCell ref="A58:D58"/>
    <mergeCell ref="E58:J58"/>
    <mergeCell ref="A99:A100"/>
    <mergeCell ref="B99:B100"/>
    <mergeCell ref="B79:B83"/>
    <mergeCell ref="A69:A70"/>
    <mergeCell ref="B69:B70"/>
    <mergeCell ref="A71:A74"/>
    <mergeCell ref="B71:B74"/>
    <mergeCell ref="J59:J61"/>
    <mergeCell ref="H45:H49"/>
    <mergeCell ref="I45:I49"/>
    <mergeCell ref="J45:J49"/>
    <mergeCell ref="J42:J44"/>
    <mergeCell ref="A79:A83"/>
    <mergeCell ref="G96:G97"/>
    <mergeCell ref="K96:K97"/>
    <mergeCell ref="J88:J90"/>
    <mergeCell ref="K88:K90"/>
    <mergeCell ref="B89:D89"/>
    <mergeCell ref="A90:B90"/>
    <mergeCell ref="C90:D90"/>
    <mergeCell ref="B88:D88"/>
    <mergeCell ref="E88:E90"/>
    <mergeCell ref="F88:F90"/>
    <mergeCell ref="G88:G90"/>
    <mergeCell ref="H88:H90"/>
    <mergeCell ref="I88:I90"/>
    <mergeCell ref="K91:K95"/>
    <mergeCell ref="A94:A95"/>
    <mergeCell ref="B94:B95"/>
    <mergeCell ref="A91:A93"/>
    <mergeCell ref="B91:B93"/>
    <mergeCell ref="E91:E95"/>
    <mergeCell ref="F91:F95"/>
    <mergeCell ref="G91:G95"/>
    <mergeCell ref="A96:A97"/>
    <mergeCell ref="B96:B97"/>
    <mergeCell ref="E96:E97"/>
    <mergeCell ref="F96:F97"/>
    <mergeCell ref="A12:D12"/>
    <mergeCell ref="A13:D13"/>
    <mergeCell ref="E13:J13"/>
    <mergeCell ref="A28:D28"/>
    <mergeCell ref="A29:D29"/>
    <mergeCell ref="E29:J29"/>
    <mergeCell ref="I75:I77"/>
    <mergeCell ref="J75:J77"/>
    <mergeCell ref="K75:K77"/>
    <mergeCell ref="A75:A77"/>
    <mergeCell ref="B75:B77"/>
    <mergeCell ref="E75:E77"/>
    <mergeCell ref="F75:F77"/>
    <mergeCell ref="G75:G77"/>
    <mergeCell ref="H75:H77"/>
    <mergeCell ref="K59:K61"/>
    <mergeCell ref="B60:D60"/>
    <mergeCell ref="A61:B61"/>
    <mergeCell ref="C61:D61"/>
    <mergeCell ref="A62:A68"/>
    <mergeCell ref="B62:B68"/>
    <mergeCell ref="I51:I54"/>
    <mergeCell ref="J51:J54"/>
    <mergeCell ref="A55:A56"/>
    <mergeCell ref="H96:H97"/>
    <mergeCell ref="H91:H95"/>
    <mergeCell ref="I91:I95"/>
    <mergeCell ref="J91:J95"/>
    <mergeCell ref="I96:I97"/>
    <mergeCell ref="J96:J97"/>
    <mergeCell ref="A86:D86"/>
    <mergeCell ref="A87:D87"/>
    <mergeCell ref="E87:J87"/>
    <mergeCell ref="B59:D59"/>
    <mergeCell ref="E59:E61"/>
    <mergeCell ref="F59:F61"/>
    <mergeCell ref="G59:G61"/>
    <mergeCell ref="H59:H61"/>
    <mergeCell ref="I59:I61"/>
    <mergeCell ref="A50:A54"/>
    <mergeCell ref="B50:B54"/>
    <mergeCell ref="E51:E54"/>
    <mergeCell ref="F51:F54"/>
    <mergeCell ref="G51:G54"/>
    <mergeCell ref="H51:H54"/>
    <mergeCell ref="F45:F49"/>
    <mergeCell ref="G45:G49"/>
    <mergeCell ref="B42:D42"/>
    <mergeCell ref="E42:E44"/>
    <mergeCell ref="F42:F44"/>
    <mergeCell ref="G42:G44"/>
    <mergeCell ref="H42:H44"/>
    <mergeCell ref="I42:I44"/>
    <mergeCell ref="B55:B56"/>
    <mergeCell ref="K51:K54"/>
    <mergeCell ref="A33:A34"/>
    <mergeCell ref="B33:B34"/>
    <mergeCell ref="E33:E34"/>
    <mergeCell ref="F33:F34"/>
    <mergeCell ref="G33:G34"/>
    <mergeCell ref="H33:H34"/>
    <mergeCell ref="I33:I34"/>
    <mergeCell ref="J33:J34"/>
    <mergeCell ref="A35:A38"/>
    <mergeCell ref="B35:B38"/>
    <mergeCell ref="E35:E38"/>
    <mergeCell ref="F35:F38"/>
    <mergeCell ref="G35:G38"/>
    <mergeCell ref="H35:H38"/>
    <mergeCell ref="I35:I38"/>
    <mergeCell ref="J35:J38"/>
    <mergeCell ref="K42:K44"/>
    <mergeCell ref="B43:D43"/>
    <mergeCell ref="A44:B44"/>
    <mergeCell ref="C44:D44"/>
    <mergeCell ref="A45:A49"/>
    <mergeCell ref="B45:B49"/>
    <mergeCell ref="E45:E49"/>
    <mergeCell ref="J26:J27"/>
    <mergeCell ref="K26:K27"/>
    <mergeCell ref="B30:D30"/>
    <mergeCell ref="E30:E32"/>
    <mergeCell ref="F30:F32"/>
    <mergeCell ref="G30:G32"/>
    <mergeCell ref="H30:H32"/>
    <mergeCell ref="I30:I32"/>
    <mergeCell ref="J30:J32"/>
    <mergeCell ref="K30:K32"/>
    <mergeCell ref="B31:D31"/>
    <mergeCell ref="A32:B32"/>
    <mergeCell ref="C32:D32"/>
    <mergeCell ref="A26:A27"/>
    <mergeCell ref="B26:B27"/>
    <mergeCell ref="E26:E27"/>
    <mergeCell ref="F26:F27"/>
    <mergeCell ref="G26:G27"/>
    <mergeCell ref="H26:H27"/>
    <mergeCell ref="I26:I27"/>
    <mergeCell ref="J20:J22"/>
    <mergeCell ref="K20:K22"/>
    <mergeCell ref="A23:A25"/>
    <mergeCell ref="B23:B25"/>
    <mergeCell ref="E23:E25"/>
    <mergeCell ref="F23:F25"/>
    <mergeCell ref="G23:G25"/>
    <mergeCell ref="I23:I25"/>
    <mergeCell ref="J23:J25"/>
    <mergeCell ref="A20:A22"/>
    <mergeCell ref="B20:B22"/>
    <mergeCell ref="E20:E22"/>
    <mergeCell ref="F20:F22"/>
    <mergeCell ref="G20:G22"/>
    <mergeCell ref="H20:H25"/>
    <mergeCell ref="I20:I22"/>
    <mergeCell ref="J14:J16"/>
    <mergeCell ref="K14:K16"/>
    <mergeCell ref="B15:D15"/>
    <mergeCell ref="A16:B16"/>
    <mergeCell ref="C16:D16"/>
    <mergeCell ref="A17:A19"/>
    <mergeCell ref="B17:B19"/>
    <mergeCell ref="E18:E19"/>
    <mergeCell ref="F18:F19"/>
    <mergeCell ref="G18:G19"/>
    <mergeCell ref="B14:D14"/>
    <mergeCell ref="E14:E16"/>
    <mergeCell ref="F14:F16"/>
    <mergeCell ref="G14:G16"/>
    <mergeCell ref="H14:H16"/>
    <mergeCell ref="I14:I16"/>
    <mergeCell ref="H18:H19"/>
    <mergeCell ref="I18:I19"/>
    <mergeCell ref="J18:J19"/>
    <mergeCell ref="K2:K4"/>
    <mergeCell ref="B3:D3"/>
    <mergeCell ref="A4:B4"/>
    <mergeCell ref="C4:D4"/>
    <mergeCell ref="A5:A7"/>
    <mergeCell ref="B5:B7"/>
    <mergeCell ref="A1:J1"/>
    <mergeCell ref="B2:D2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2024</vt:lpstr>
      <vt:lpstr>2025</vt:lpstr>
      <vt:lpstr>2026</vt:lpstr>
      <vt:lpstr>2027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Eleni Prassa</dc:creator>
  <cp:keywords/>
  <dc:description/>
  <cp:lastModifiedBy>Malamatina Nina</cp:lastModifiedBy>
  <cp:revision/>
  <dcterms:created xsi:type="dcterms:W3CDTF">2023-12-06T08:03:43Z</dcterms:created>
  <dcterms:modified xsi:type="dcterms:W3CDTF">2024-01-19T09:54:29Z</dcterms:modified>
  <cp:category/>
  <cp:contentStatus/>
</cp:coreProperties>
</file>